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Tabelle1" sheetId="1" r:id="rId1"/>
  </sheets>
  <definedNames>
    <definedName name="_xlnm.Print_Area" localSheetId="0">'Tabelle1'!$A$1:$AL$34</definedName>
  </definedNames>
  <calcPr fullCalcOnLoad="1"/>
</workbook>
</file>

<file path=xl/sharedStrings.xml><?xml version="1.0" encoding="utf-8"?>
<sst xmlns="http://schemas.openxmlformats.org/spreadsheetml/2006/main" count="286" uniqueCount="45">
  <si>
    <t>Freie Partie</t>
  </si>
  <si>
    <t>Cadre 47/2</t>
  </si>
  <si>
    <t>Einband</t>
  </si>
  <si>
    <t>Dreiband</t>
  </si>
  <si>
    <t>WBA 3</t>
  </si>
  <si>
    <t>PP</t>
  </si>
  <si>
    <t>Pts</t>
  </si>
  <si>
    <t>AN</t>
  </si>
  <si>
    <t>ED</t>
  </si>
  <si>
    <t>HS</t>
  </si>
  <si>
    <t>GD</t>
  </si>
  <si>
    <t>BED</t>
  </si>
  <si>
    <t>MP</t>
  </si>
  <si>
    <t>Endstand</t>
  </si>
  <si>
    <t xml:space="preserve"> </t>
  </si>
  <si>
    <t>3. Bundesliga Mehrkampf</t>
  </si>
  <si>
    <t>BSK Maria Enzersdorf</t>
  </si>
  <si>
    <t>%</t>
  </si>
  <si>
    <t>150 Pts / 20 HAZ</t>
  </si>
  <si>
    <t>80 Pts / 20 HAZ</t>
  </si>
  <si>
    <t>40 Pts / 30 HAZ</t>
  </si>
  <si>
    <t>25 Pts / 50 HAZ</t>
  </si>
  <si>
    <t>LEO, 14.-17.06.2012</t>
  </si>
  <si>
    <t>BSK Leopoldstadt</t>
  </si>
  <si>
    <t>EBC</t>
  </si>
  <si>
    <t>LEO</t>
  </si>
  <si>
    <t>MAE</t>
  </si>
  <si>
    <t>Kostistansky G.</t>
  </si>
  <si>
    <t>Autengruber G.</t>
  </si>
  <si>
    <t>Scholze P.</t>
  </si>
  <si>
    <t>Gusenbauer R.</t>
  </si>
  <si>
    <t>Thaun G.</t>
  </si>
  <si>
    <t>Weingartner H.</t>
  </si>
  <si>
    <t>Bratschitsch E.</t>
  </si>
  <si>
    <t>Dreiszker M.</t>
  </si>
  <si>
    <t>Immervoll R.</t>
  </si>
  <si>
    <t>Grujic M.</t>
  </si>
  <si>
    <t>Wagner T.</t>
  </si>
  <si>
    <t>Schmied G.</t>
  </si>
  <si>
    <t>Leeb G.</t>
  </si>
  <si>
    <t>Kainzc G.</t>
  </si>
  <si>
    <t>Morawetz H.</t>
  </si>
  <si>
    <t>Zijstra U.</t>
  </si>
  <si>
    <t>Eisenstädter BC</t>
  </si>
  <si>
    <t>Hahnenkamp G.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</si>
</sst>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Arial"/>
      <family val="0"/>
    </font>
    <font>
      <b/>
      <sz val="36"/>
      <color indexed="10"/>
      <name val="Arial"/>
      <family val="2"/>
    </font>
    <font>
      <b/>
      <sz val="26"/>
      <name val="Arial"/>
      <family val="2"/>
    </font>
    <font>
      <b/>
      <sz val="10"/>
      <color indexed="12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 style="medium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/>
      <bottom style="dotted"/>
    </border>
    <border>
      <left style="dotted"/>
      <right style="medium"/>
      <top/>
      <bottom style="dotted"/>
    </border>
    <border>
      <left style="dotted"/>
      <right/>
      <top style="dotted"/>
      <bottom style="dotted"/>
    </border>
    <border>
      <left style="medium"/>
      <right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dotted"/>
      <bottom style="mediumDashed"/>
    </border>
    <border>
      <left style="dotted"/>
      <right/>
      <top style="dotted"/>
      <bottom style="mediumDashed"/>
    </border>
    <border>
      <left style="dotted"/>
      <right style="dotted"/>
      <top style="dotted"/>
      <bottom style="mediumDashed"/>
    </border>
    <border>
      <left style="dotted"/>
      <right style="medium"/>
      <top style="dotted"/>
      <bottom style="mediumDashed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tted"/>
      <right/>
      <top/>
      <bottom style="dotted"/>
    </border>
    <border>
      <left style="medium"/>
      <right style="dotted"/>
      <top/>
      <bottom style="dotted"/>
    </border>
    <border>
      <left style="medium"/>
      <right style="dotted"/>
      <top/>
      <bottom style="medium"/>
    </border>
    <border>
      <left style="dotted"/>
      <right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/>
    </border>
    <border>
      <left style="medium"/>
      <right style="dotted"/>
      <top/>
      <bottom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dotted"/>
    </border>
    <border>
      <left/>
      <right style="dotted"/>
      <top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dotted"/>
      <top/>
      <bottom style="medium"/>
    </border>
    <border>
      <left style="dotted"/>
      <right style="medium"/>
      <top/>
      <bottom style="medium"/>
    </border>
    <border>
      <left style="medium"/>
      <right style="dotted"/>
      <top style="medium"/>
      <bottom style="dotted"/>
    </border>
    <border>
      <left/>
      <right style="dotted"/>
      <top style="dotted"/>
      <bottom style="dotted"/>
    </border>
    <border>
      <left/>
      <right style="dotted"/>
      <top style="dotted"/>
      <bottom style="mediumDashed"/>
    </border>
    <border>
      <left/>
      <right style="dotted"/>
      <top style="medium"/>
      <bottom style="dotted"/>
    </border>
    <border>
      <left style="dotted"/>
      <right/>
      <top style="medium"/>
      <bottom/>
    </border>
    <border>
      <left style="dotted"/>
      <right/>
      <top/>
      <bottom/>
    </border>
    <border>
      <left style="dotted"/>
      <right style="dotted"/>
      <top style="mediumDash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"/>
    </xf>
    <xf numFmtId="0" fontId="12" fillId="33" borderId="28" xfId="0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 horizontal="center"/>
    </xf>
    <xf numFmtId="0" fontId="13" fillId="34" borderId="36" xfId="0" applyFont="1" applyFill="1" applyBorder="1" applyAlignment="1">
      <alignment/>
    </xf>
    <xf numFmtId="164" fontId="3" fillId="34" borderId="36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13" fillId="0" borderId="22" xfId="0" applyFont="1" applyBorder="1" applyAlignment="1">
      <alignment/>
    </xf>
    <xf numFmtId="164" fontId="0" fillId="0" borderId="18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0" fontId="11" fillId="0" borderId="23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164" fontId="3" fillId="0" borderId="36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34" borderId="40" xfId="0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3" fillId="34" borderId="36" xfId="0" applyNumberFormat="1" applyFont="1" applyFill="1" applyBorder="1" applyAlignment="1" quotePrefix="1">
      <alignment horizontal="center"/>
    </xf>
    <xf numFmtId="0" fontId="2" fillId="34" borderId="47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" fontId="0" fillId="34" borderId="12" xfId="0" applyNumberForma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1" fontId="0" fillId="34" borderId="26" xfId="0" applyNumberFormat="1" applyFill="1" applyBorder="1" applyAlignment="1">
      <alignment horizontal="center"/>
    </xf>
    <xf numFmtId="0" fontId="3" fillId="0" borderId="47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5" fontId="0" fillId="0" borderId="48" xfId="0" applyNumberFormat="1" applyFont="1" applyBorder="1" applyAlignment="1">
      <alignment horizontal="center"/>
    </xf>
    <xf numFmtId="165" fontId="0" fillId="0" borderId="4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0" fillId="0" borderId="5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right"/>
    </xf>
    <xf numFmtId="0" fontId="3" fillId="0" borderId="34" xfId="0" applyFont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1" fontId="2" fillId="34" borderId="40" xfId="0" applyNumberFormat="1" applyFont="1" applyFill="1" applyBorder="1" applyAlignment="1">
      <alignment horizontal="center"/>
    </xf>
    <xf numFmtId="1" fontId="2" fillId="34" borderId="11" xfId="0" applyNumberFormat="1" applyFont="1" applyFill="1" applyBorder="1" applyAlignment="1">
      <alignment horizontal="center"/>
    </xf>
    <xf numFmtId="1" fontId="2" fillId="34" borderId="25" xfId="0" applyNumberFormat="1" applyFont="1" applyFill="1" applyBorder="1" applyAlignment="1">
      <alignment horizontal="center"/>
    </xf>
    <xf numFmtId="49" fontId="14" fillId="34" borderId="36" xfId="0" applyNumberFormat="1" applyFont="1" applyFill="1" applyBorder="1" applyAlignment="1">
      <alignment horizontal="center"/>
    </xf>
    <xf numFmtId="1" fontId="0" fillId="0" borderId="51" xfId="0" applyNumberFormat="1" applyFont="1" applyBorder="1" applyAlignment="1">
      <alignment horizontal="right"/>
    </xf>
    <xf numFmtId="165" fontId="5" fillId="0" borderId="45" xfId="0" applyNumberFormat="1" applyFont="1" applyBorder="1" applyAlignment="1">
      <alignment horizontal="center"/>
    </xf>
    <xf numFmtId="1" fontId="3" fillId="0" borderId="36" xfId="0" applyNumberFormat="1" applyFont="1" applyBorder="1" applyAlignment="1" quotePrefix="1">
      <alignment horizontal="center"/>
    </xf>
    <xf numFmtId="1" fontId="2" fillId="34" borderId="18" xfId="0" applyNumberFormat="1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12" fillId="33" borderId="43" xfId="0" applyFont="1" applyFill="1" applyBorder="1" applyAlignment="1">
      <alignment horizontal="center"/>
    </xf>
    <xf numFmtId="164" fontId="0" fillId="34" borderId="40" xfId="0" applyNumberFormat="1" applyFill="1" applyBorder="1" applyAlignment="1">
      <alignment horizontal="center" vertical="center"/>
    </xf>
    <xf numFmtId="164" fontId="0" fillId="34" borderId="11" xfId="0" applyNumberFormat="1" applyFill="1" applyBorder="1" applyAlignment="1">
      <alignment horizontal="center" vertical="center"/>
    </xf>
    <xf numFmtId="164" fontId="0" fillId="34" borderId="18" xfId="0" applyNumberFormat="1" applyFill="1" applyBorder="1" applyAlignment="1">
      <alignment horizontal="center" vertical="center"/>
    </xf>
    <xf numFmtId="164" fontId="0" fillId="34" borderId="25" xfId="0" applyNumberFormat="1" applyFill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1" fontId="2" fillId="34" borderId="36" xfId="0" applyNumberFormat="1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1" fontId="0" fillId="0" borderId="52" xfId="0" applyNumberFormat="1" applyFont="1" applyBorder="1" applyAlignment="1">
      <alignment horizontal="right"/>
    </xf>
    <xf numFmtId="1" fontId="5" fillId="0" borderId="53" xfId="0" applyNumberFormat="1" applyFont="1" applyBorder="1" applyAlignment="1">
      <alignment horizontal="right"/>
    </xf>
    <xf numFmtId="164" fontId="0" fillId="0" borderId="18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0" fontId="5" fillId="0" borderId="54" xfId="0" applyFont="1" applyBorder="1" applyAlignment="1">
      <alignment/>
    </xf>
    <xf numFmtId="0" fontId="6" fillId="0" borderId="55" xfId="0" applyFont="1" applyBorder="1" applyAlignment="1">
      <alignment/>
    </xf>
    <xf numFmtId="0" fontId="11" fillId="0" borderId="38" xfId="0" applyFont="1" applyBorder="1" applyAlignment="1">
      <alignment horizontal="center"/>
    </xf>
    <xf numFmtId="165" fontId="0" fillId="0" borderId="56" xfId="0" applyNumberFormat="1" applyFont="1" applyBorder="1" applyAlignment="1">
      <alignment horizontal="center"/>
    </xf>
    <xf numFmtId="0" fontId="0" fillId="0" borderId="57" xfId="0" applyBorder="1" applyAlignment="1">
      <alignment horizontal="center"/>
    </xf>
    <xf numFmtId="164" fontId="0" fillId="0" borderId="58" xfId="0" applyNumberFormat="1" applyBorder="1" applyAlignment="1">
      <alignment horizontal="right"/>
    </xf>
    <xf numFmtId="0" fontId="0" fillId="0" borderId="55" xfId="0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33" borderId="43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2"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EDF388"/>
      </font>
      <fill>
        <patternFill patternType="solid">
          <fgColor indexed="65"/>
          <bgColor rgb="FFF2F396"/>
        </patternFill>
      </fill>
    </dxf>
    <dxf>
      <font>
        <color rgb="FFEDF388"/>
      </font>
      <fill>
        <patternFill patternType="solid">
          <fgColor indexed="65"/>
          <bgColor rgb="FFF2F396"/>
        </patternFill>
      </fill>
    </dxf>
    <dxf>
      <font>
        <color rgb="FFEDF388"/>
      </font>
      <fill>
        <patternFill patternType="solid">
          <fgColor indexed="65"/>
          <bgColor rgb="FFF2F396"/>
        </patternFill>
      </fill>
    </dxf>
    <dxf>
      <font>
        <color rgb="FFEDF388"/>
      </font>
      <fill>
        <patternFill patternType="solid">
          <fgColor indexed="65"/>
          <bgColor rgb="FFF2F396"/>
        </patternFill>
      </fill>
    </dxf>
    <dxf>
      <font>
        <color rgb="FFEDF388"/>
      </font>
      <fill>
        <patternFill patternType="solid">
          <fgColor indexed="65"/>
          <bgColor rgb="FFF2F396"/>
        </patternFill>
      </fill>
    </dxf>
    <dxf>
      <font>
        <color rgb="FFEDF388"/>
      </font>
      <fill>
        <patternFill patternType="solid">
          <fgColor indexed="65"/>
          <bgColor rgb="FFF2F396"/>
        </patternFill>
      </fill>
    </dxf>
    <dxf>
      <font>
        <color rgb="FFEDF388"/>
      </font>
      <fill>
        <patternFill patternType="solid">
          <fgColor indexed="65"/>
          <bgColor rgb="FFF2F396"/>
        </patternFill>
      </fill>
    </dxf>
    <dxf>
      <font>
        <color rgb="FFEDF388"/>
      </font>
      <fill>
        <patternFill patternType="solid">
          <fgColor indexed="65"/>
          <bgColor rgb="FFF2F396"/>
        </patternFill>
      </fill>
    </dxf>
    <dxf>
      <font>
        <color rgb="FFEDF388"/>
      </font>
      <fill>
        <patternFill patternType="solid">
          <fgColor indexed="65"/>
          <bgColor rgb="FFF2F396"/>
        </patternFill>
      </fill>
    </dxf>
    <dxf>
      <font>
        <color rgb="FFEDF388"/>
      </font>
      <fill>
        <patternFill patternType="solid">
          <fgColor indexed="65"/>
          <bgColor rgb="FFF2F396"/>
        </patternFill>
      </fill>
    </dxf>
    <dxf>
      <font>
        <color rgb="FFEDF388"/>
      </font>
      <fill>
        <patternFill patternType="solid">
          <fgColor indexed="65"/>
          <bgColor rgb="FFF2F396"/>
        </patternFill>
      </fill>
    </dxf>
    <dxf>
      <font>
        <color rgb="FFEDF388"/>
      </font>
      <fill>
        <patternFill patternType="solid">
          <fgColor indexed="65"/>
          <bgColor rgb="FFF2F396"/>
        </patternFill>
      </fill>
    </dxf>
    <dxf>
      <font>
        <color rgb="FFEDF388"/>
      </font>
      <fill>
        <patternFill patternType="solid">
          <fgColor indexed="65"/>
          <bgColor rgb="FFF2F396"/>
        </patternFill>
      </fill>
    </dxf>
    <dxf>
      <font>
        <color rgb="FFEDF388"/>
      </font>
      <fill>
        <patternFill patternType="solid">
          <fgColor indexed="65"/>
          <bgColor rgb="FFF2F396"/>
        </patternFill>
      </fill>
    </dxf>
    <dxf>
      <font>
        <color rgb="FFEDF388"/>
      </font>
      <fill>
        <patternFill patternType="solid">
          <fgColor indexed="65"/>
          <bgColor rgb="FFF2F396"/>
        </patternFill>
      </fill>
    </dxf>
    <dxf>
      <font>
        <color rgb="FFEDF388"/>
      </font>
      <fill>
        <patternFill patternType="solid">
          <fgColor indexed="65"/>
          <bgColor rgb="FFF2F396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6</xdr:row>
      <xdr:rowOff>38100</xdr:rowOff>
    </xdr:from>
    <xdr:to>
      <xdr:col>6</xdr:col>
      <xdr:colOff>333375</xdr:colOff>
      <xdr:row>9</xdr:row>
      <xdr:rowOff>9525</xdr:rowOff>
    </xdr:to>
    <xdr:sp>
      <xdr:nvSpPr>
        <xdr:cNvPr id="1" name="Oval 1"/>
        <xdr:cNvSpPr>
          <a:spLocks/>
        </xdr:cNvSpPr>
      </xdr:nvSpPr>
      <xdr:spPr>
        <a:xfrm>
          <a:off x="2733675" y="1847850"/>
          <a:ext cx="8763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12</xdr:row>
      <xdr:rowOff>28575</xdr:rowOff>
    </xdr:from>
    <xdr:to>
      <xdr:col>14</xdr:col>
      <xdr:colOff>28575</xdr:colOff>
      <xdr:row>15</xdr:row>
      <xdr:rowOff>9525</xdr:rowOff>
    </xdr:to>
    <xdr:sp>
      <xdr:nvSpPr>
        <xdr:cNvPr id="2" name="Oval 2"/>
        <xdr:cNvSpPr>
          <a:spLocks/>
        </xdr:cNvSpPr>
      </xdr:nvSpPr>
      <xdr:spPr>
        <a:xfrm>
          <a:off x="4895850" y="3086100"/>
          <a:ext cx="838200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18</xdr:row>
      <xdr:rowOff>9525</xdr:rowOff>
    </xdr:from>
    <xdr:to>
      <xdr:col>21</xdr:col>
      <xdr:colOff>152400</xdr:colOff>
      <xdr:row>22</xdr:row>
      <xdr:rowOff>0</xdr:rowOff>
    </xdr:to>
    <xdr:sp>
      <xdr:nvSpPr>
        <xdr:cNvPr id="3" name="Oval 3"/>
        <xdr:cNvSpPr>
          <a:spLocks/>
        </xdr:cNvSpPr>
      </xdr:nvSpPr>
      <xdr:spPr>
        <a:xfrm>
          <a:off x="6953250" y="4314825"/>
          <a:ext cx="1114425" cy="762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190500</xdr:colOff>
      <xdr:row>25</xdr:row>
      <xdr:rowOff>9525</xdr:rowOff>
    </xdr:from>
    <xdr:to>
      <xdr:col>28</xdr:col>
      <xdr:colOff>152400</xdr:colOff>
      <xdr:row>28</xdr:row>
      <xdr:rowOff>0</xdr:rowOff>
    </xdr:to>
    <xdr:sp>
      <xdr:nvSpPr>
        <xdr:cNvPr id="4" name="Oval 3"/>
        <xdr:cNvSpPr>
          <a:spLocks/>
        </xdr:cNvSpPr>
      </xdr:nvSpPr>
      <xdr:spPr>
        <a:xfrm>
          <a:off x="9105900" y="5753100"/>
          <a:ext cx="1047750" cy="571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4"/>
  <sheetViews>
    <sheetView tabSelected="1" zoomScalePageLayoutView="0" workbookViewId="0" topLeftCell="A4">
      <selection activeCell="R20" sqref="R20"/>
    </sheetView>
  </sheetViews>
  <sheetFormatPr defaultColWidth="11.421875" defaultRowHeight="12.75"/>
  <cols>
    <col min="1" max="1" width="13.00390625" style="0" customWidth="1"/>
    <col min="2" max="2" width="18.8515625" style="0" customWidth="1"/>
    <col min="3" max="3" width="5.140625" style="0" bestFit="1" customWidth="1"/>
    <col min="4" max="4" width="4.00390625" style="87" bestFit="1" customWidth="1"/>
    <col min="5" max="5" width="2.8515625" style="87" bestFit="1" customWidth="1"/>
    <col min="6" max="6" width="5.28125" style="0" bestFit="1" customWidth="1"/>
    <col min="7" max="7" width="5.00390625" style="1" bestFit="1" customWidth="1"/>
    <col min="8" max="8" width="5.7109375" style="0" bestFit="1" customWidth="1"/>
    <col min="9" max="9" width="4.28125" style="0" customWidth="1"/>
    <col min="10" max="10" width="5.140625" style="0" bestFit="1" customWidth="1"/>
    <col min="11" max="11" width="4.00390625" style="0" customWidth="1"/>
    <col min="12" max="12" width="2.8515625" style="0" customWidth="1"/>
    <col min="13" max="13" width="4.421875" style="0" customWidth="1"/>
    <col min="14" max="14" width="5.00390625" style="0" bestFit="1" customWidth="1"/>
    <col min="15" max="15" width="5.7109375" style="1" bestFit="1" customWidth="1"/>
    <col min="16" max="16" width="5.00390625" style="0" bestFit="1" customWidth="1"/>
    <col min="17" max="17" width="5.140625" style="0" bestFit="1" customWidth="1"/>
    <col min="18" max="18" width="4.140625" style="0" customWidth="1"/>
    <col min="19" max="19" width="2.8515625" style="0" bestFit="1" customWidth="1"/>
    <col min="20" max="20" width="5.28125" style="0" bestFit="1" customWidth="1"/>
    <col min="21" max="21" width="5.00390625" style="1" bestFit="1" customWidth="1"/>
    <col min="22" max="22" width="5.7109375" style="0" bestFit="1" customWidth="1"/>
    <col min="23" max="23" width="4.28125" style="0" customWidth="1"/>
    <col min="24" max="24" width="5.00390625" style="0" bestFit="1" customWidth="1"/>
    <col min="25" max="25" width="4.00390625" style="0" bestFit="1" customWidth="1"/>
    <col min="26" max="26" width="2.8515625" style="0" bestFit="1" customWidth="1"/>
    <col min="27" max="27" width="4.421875" style="0" customWidth="1"/>
    <col min="28" max="28" width="5.00390625" style="1" customWidth="1"/>
    <col min="29" max="29" width="6.7109375" style="0" customWidth="1"/>
    <col min="30" max="30" width="4.28125" style="0" customWidth="1"/>
    <col min="31" max="32" width="4.140625" style="0" customWidth="1"/>
    <col min="33" max="33" width="2.8515625" style="0" bestFit="1" customWidth="1"/>
    <col min="34" max="34" width="6.28125" style="1" customWidth="1"/>
    <col min="35" max="35" width="4.8515625" style="0" customWidth="1"/>
    <col min="36" max="36" width="7.00390625" style="0" customWidth="1"/>
    <col min="37" max="37" width="6.421875" style="0" bestFit="1" customWidth="1"/>
    <col min="38" max="38" width="4.140625" style="0" customWidth="1"/>
  </cols>
  <sheetData>
    <row r="1" spans="1:38" ht="45">
      <c r="A1" s="135" t="s">
        <v>15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</row>
    <row r="2" spans="1:38" ht="33.75">
      <c r="A2" s="136" t="s">
        <v>22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</row>
    <row r="3" ht="13.5" thickBot="1"/>
    <row r="4" spans="1:38" ht="16.5" thickBot="1">
      <c r="A4" s="18"/>
      <c r="B4" s="19"/>
      <c r="C4" s="132" t="s">
        <v>4</v>
      </c>
      <c r="D4" s="133"/>
      <c r="E4" s="133"/>
      <c r="F4" s="133"/>
      <c r="G4" s="133"/>
      <c r="H4" s="133"/>
      <c r="I4" s="134"/>
      <c r="J4" s="132" t="s">
        <v>24</v>
      </c>
      <c r="K4" s="133"/>
      <c r="L4" s="133"/>
      <c r="M4" s="133"/>
      <c r="N4" s="133"/>
      <c r="O4" s="133"/>
      <c r="P4" s="134"/>
      <c r="Q4" s="132" t="s">
        <v>25</v>
      </c>
      <c r="R4" s="133"/>
      <c r="S4" s="133"/>
      <c r="T4" s="133"/>
      <c r="U4" s="133"/>
      <c r="V4" s="133"/>
      <c r="W4" s="134"/>
      <c r="X4" s="132" t="s">
        <v>26</v>
      </c>
      <c r="Y4" s="133"/>
      <c r="Z4" s="133"/>
      <c r="AA4" s="133"/>
      <c r="AB4" s="133"/>
      <c r="AC4" s="133"/>
      <c r="AD4" s="134"/>
      <c r="AE4" s="132" t="s">
        <v>13</v>
      </c>
      <c r="AF4" s="133"/>
      <c r="AG4" s="133"/>
      <c r="AH4" s="133"/>
      <c r="AI4" s="133"/>
      <c r="AJ4" s="133"/>
      <c r="AK4" s="133"/>
      <c r="AL4" s="134"/>
    </row>
    <row r="5" spans="1:38" ht="18.75" thickBot="1">
      <c r="A5" s="86" t="s">
        <v>4</v>
      </c>
      <c r="B5" s="16"/>
      <c r="C5" s="28" t="s">
        <v>5</v>
      </c>
      <c r="D5" s="130" t="s">
        <v>17</v>
      </c>
      <c r="E5" s="130"/>
      <c r="F5" s="29" t="s">
        <v>6</v>
      </c>
      <c r="G5" s="29" t="s">
        <v>7</v>
      </c>
      <c r="H5" s="29" t="s">
        <v>8</v>
      </c>
      <c r="I5" s="30" t="s">
        <v>9</v>
      </c>
      <c r="J5" s="28" t="s">
        <v>5</v>
      </c>
      <c r="K5" s="130" t="s">
        <v>17</v>
      </c>
      <c r="L5" s="130"/>
      <c r="M5" s="29" t="s">
        <v>6</v>
      </c>
      <c r="N5" s="29" t="s">
        <v>7</v>
      </c>
      <c r="O5" s="29" t="s">
        <v>8</v>
      </c>
      <c r="P5" s="30" t="s">
        <v>9</v>
      </c>
      <c r="Q5" s="28" t="s">
        <v>5</v>
      </c>
      <c r="R5" s="130" t="s">
        <v>17</v>
      </c>
      <c r="S5" s="130"/>
      <c r="T5" s="29" t="s">
        <v>6</v>
      </c>
      <c r="U5" s="29" t="s">
        <v>7</v>
      </c>
      <c r="V5" s="29" t="s">
        <v>8</v>
      </c>
      <c r="W5" s="30" t="s">
        <v>9</v>
      </c>
      <c r="X5" s="61" t="s">
        <v>5</v>
      </c>
      <c r="Y5" s="137" t="s">
        <v>17</v>
      </c>
      <c r="Z5" s="137"/>
      <c r="AA5" s="62" t="s">
        <v>6</v>
      </c>
      <c r="AB5" s="62" t="s">
        <v>7</v>
      </c>
      <c r="AC5" s="62" t="s">
        <v>8</v>
      </c>
      <c r="AD5" s="63" t="s">
        <v>9</v>
      </c>
      <c r="AE5" s="33" t="s">
        <v>5</v>
      </c>
      <c r="AF5" s="130" t="s">
        <v>17</v>
      </c>
      <c r="AG5" s="130"/>
      <c r="AH5" s="34" t="s">
        <v>6</v>
      </c>
      <c r="AI5" s="109" t="s">
        <v>7</v>
      </c>
      <c r="AJ5" s="34" t="s">
        <v>10</v>
      </c>
      <c r="AK5" s="34" t="s">
        <v>11</v>
      </c>
      <c r="AL5" s="35" t="s">
        <v>9</v>
      </c>
    </row>
    <row r="6" spans="1:39" ht="15">
      <c r="A6" s="11" t="s">
        <v>0</v>
      </c>
      <c r="B6" s="22" t="s">
        <v>29</v>
      </c>
      <c r="C6" s="5"/>
      <c r="D6" s="88"/>
      <c r="E6" s="88"/>
      <c r="F6" s="6"/>
      <c r="G6" s="9"/>
      <c r="H6" s="6"/>
      <c r="I6" s="7"/>
      <c r="J6" s="59">
        <v>0</v>
      </c>
      <c r="K6" s="104">
        <f>IF(N6&gt;0,M6/150*100,"")</f>
        <v>12</v>
      </c>
      <c r="L6" s="93" t="s">
        <v>17</v>
      </c>
      <c r="M6" s="15">
        <v>18</v>
      </c>
      <c r="N6" s="15">
        <v>20</v>
      </c>
      <c r="O6" s="120">
        <f>IF(N6=0,"",ROUNDDOWN(M6/N6,3))</f>
        <v>0.9</v>
      </c>
      <c r="P6" s="27">
        <v>4</v>
      </c>
      <c r="Q6" s="59">
        <v>0</v>
      </c>
      <c r="R6" s="104">
        <f>IF(U6&gt;0,T6/150*100,"")</f>
        <v>28.000000000000004</v>
      </c>
      <c r="S6" s="93" t="s">
        <v>17</v>
      </c>
      <c r="T6" s="15">
        <v>42</v>
      </c>
      <c r="U6" s="15">
        <v>20</v>
      </c>
      <c r="V6" s="120">
        <f>IF(U6=0,"",ROUNDDOWN(T6/U6,3))</f>
        <v>2.1</v>
      </c>
      <c r="W6" s="31">
        <v>9</v>
      </c>
      <c r="X6" s="36">
        <v>0</v>
      </c>
      <c r="Y6" s="104">
        <f>IF(AB6&gt;0,AA6/150*100,"")</f>
        <v>18</v>
      </c>
      <c r="Z6" s="93" t="s">
        <v>17</v>
      </c>
      <c r="AA6" s="57">
        <v>27</v>
      </c>
      <c r="AB6" s="57">
        <v>20</v>
      </c>
      <c r="AC6" s="122">
        <f>IF(AB6=0,"",ROUNDDOWN(AA6/AB6,3))</f>
        <v>1.35</v>
      </c>
      <c r="AD6" s="58">
        <v>4</v>
      </c>
      <c r="AE6" s="78">
        <f>C6+J6+Q6+X6</f>
        <v>0</v>
      </c>
      <c r="AF6" s="100">
        <f>IF(AI6&gt;0,AVERAGE(D6,K6,R6,Y6),"")</f>
        <v>19.333333333333332</v>
      </c>
      <c r="AG6" s="96" t="s">
        <v>17</v>
      </c>
      <c r="AH6" s="75">
        <f>IF(AI6&gt;0,F6+M6+T6+AA6,"")</f>
        <v>87</v>
      </c>
      <c r="AI6" s="75">
        <f>G6+N6+U6+AB6</f>
        <v>60</v>
      </c>
      <c r="AJ6" s="110">
        <f>IF(AI6&gt;0,ROUNDDOWN(AH6/AI6,3),"")</f>
        <v>1.45</v>
      </c>
      <c r="AK6" s="110">
        <f>IF(AI6&gt;0,MAX(H6,O6,V6,AC6),"")</f>
        <v>2.1</v>
      </c>
      <c r="AL6" s="76">
        <f>IF(AI6&gt;0,MAX(I6,P6,W6,AD6),"")</f>
        <v>9</v>
      </c>
      <c r="AM6" s="1"/>
    </row>
    <row r="7" spans="1:38" ht="15">
      <c r="A7" s="11" t="s">
        <v>1</v>
      </c>
      <c r="B7" s="22" t="s">
        <v>30</v>
      </c>
      <c r="C7" s="5"/>
      <c r="D7" s="88"/>
      <c r="E7" s="88"/>
      <c r="F7" s="6"/>
      <c r="G7" s="9"/>
      <c r="H7" s="6"/>
      <c r="I7" s="7"/>
      <c r="J7" s="59">
        <v>2</v>
      </c>
      <c r="K7" s="94">
        <f>IF(N7&gt;0,M7/80*100,"")</f>
        <v>52.5</v>
      </c>
      <c r="L7" s="90" t="s">
        <v>17</v>
      </c>
      <c r="M7" s="3">
        <v>42</v>
      </c>
      <c r="N7" s="3">
        <v>20</v>
      </c>
      <c r="O7" s="120">
        <f>IF(N7=0,"",ROUNDDOWN(M7/N7,3))</f>
        <v>2.1</v>
      </c>
      <c r="P7" s="4">
        <v>11</v>
      </c>
      <c r="Q7" s="59">
        <v>0</v>
      </c>
      <c r="R7" s="94">
        <f>IF(U7&gt;0,T7/80*100,"")</f>
        <v>28.749999999999996</v>
      </c>
      <c r="S7" s="90" t="s">
        <v>17</v>
      </c>
      <c r="T7" s="3">
        <v>23</v>
      </c>
      <c r="U7" s="3">
        <v>20</v>
      </c>
      <c r="V7" s="120">
        <f>IF(U7=0,"",ROUNDDOWN(T7/U7,3))</f>
        <v>1.15</v>
      </c>
      <c r="W7" s="17">
        <v>10</v>
      </c>
      <c r="X7" s="36">
        <v>0</v>
      </c>
      <c r="Y7" s="94">
        <f>IF(AB7&gt;0,AA7/80*100,"")</f>
        <v>18.75</v>
      </c>
      <c r="Z7" s="90" t="s">
        <v>17</v>
      </c>
      <c r="AA7" s="3">
        <v>15</v>
      </c>
      <c r="AB7" s="3">
        <v>20</v>
      </c>
      <c r="AC7" s="120">
        <f>IF(AB7=0,"",ROUNDDOWN(AA7/AB7,3))</f>
        <v>0.75</v>
      </c>
      <c r="AD7" s="4">
        <v>4</v>
      </c>
      <c r="AE7" s="79">
        <f>C7+J7+Q7+X7</f>
        <v>2</v>
      </c>
      <c r="AF7" s="101">
        <f>IF(AI7&gt;0,AVERAGE(D7,K7,R7,Y7),"")</f>
        <v>33.333333333333336</v>
      </c>
      <c r="AG7" s="97" t="s">
        <v>17</v>
      </c>
      <c r="AH7" s="80">
        <f>IF(AI7&gt;0,F7+M7+T7+AA7,"")</f>
        <v>80</v>
      </c>
      <c r="AI7" s="80">
        <f>G7+N7+U7+AB7</f>
        <v>60</v>
      </c>
      <c r="AJ7" s="111">
        <f>IF(AI7&gt;0,ROUNDDOWN(AH7/AI7,3),"")</f>
        <v>1.333</v>
      </c>
      <c r="AK7" s="111">
        <f>IF(AI7&gt;0,MAX(H7,O7,V7,AC7),"")</f>
        <v>2.1</v>
      </c>
      <c r="AL7" s="81">
        <f>IF(AI7&gt;0,MAX(I7,P7,W7,AD7),"")</f>
        <v>11</v>
      </c>
    </row>
    <row r="8" spans="1:38" ht="15">
      <c r="A8" s="11" t="s">
        <v>2</v>
      </c>
      <c r="B8" s="22" t="s">
        <v>31</v>
      </c>
      <c r="C8" s="8"/>
      <c r="D8" s="89"/>
      <c r="E8" s="89"/>
      <c r="F8" s="9"/>
      <c r="G8" s="9"/>
      <c r="H8" s="9"/>
      <c r="I8" s="10"/>
      <c r="J8" s="59">
        <v>0</v>
      </c>
      <c r="K8" s="94">
        <f>IF(N8&gt;0,M8/40*100,"")</f>
        <v>70</v>
      </c>
      <c r="L8" s="90" t="s">
        <v>17</v>
      </c>
      <c r="M8" s="3">
        <v>28</v>
      </c>
      <c r="N8" s="3">
        <v>29</v>
      </c>
      <c r="O8" s="120">
        <f>IF(N8=0,"",ROUNDDOWN(M8/N8,3))</f>
        <v>0.965</v>
      </c>
      <c r="P8" s="4">
        <v>4</v>
      </c>
      <c r="Q8" s="59">
        <v>0</v>
      </c>
      <c r="R8" s="94">
        <f>IF(U8&gt;0,T8/40*100,"")</f>
        <v>32.5</v>
      </c>
      <c r="S8" s="90" t="s">
        <v>17</v>
      </c>
      <c r="T8" s="3">
        <v>13</v>
      </c>
      <c r="U8" s="3">
        <v>17</v>
      </c>
      <c r="V8" s="120">
        <f>IF(U8=0,"",ROUNDDOWN(T8/U8,3))</f>
        <v>0.764</v>
      </c>
      <c r="W8" s="17">
        <v>4</v>
      </c>
      <c r="X8" s="36">
        <v>0</v>
      </c>
      <c r="Y8" s="94">
        <f>IF(AB8&gt;0,AA8/40*100,"")</f>
        <v>57.49999999999999</v>
      </c>
      <c r="Z8" s="90" t="s">
        <v>17</v>
      </c>
      <c r="AA8" s="3">
        <v>23</v>
      </c>
      <c r="AB8" s="3">
        <v>14</v>
      </c>
      <c r="AC8" s="120">
        <f>IF(AB8=0,"",ROUNDDOWN(AA8/AB8,3))</f>
        <v>1.642</v>
      </c>
      <c r="AD8" s="4">
        <v>9</v>
      </c>
      <c r="AE8" s="79">
        <f>C8+J8+Q8+X8</f>
        <v>0</v>
      </c>
      <c r="AF8" s="107">
        <f>IF(AI8&gt;0,AVERAGE(D8,K8,R8,Y8),"")</f>
        <v>53.333333333333336</v>
      </c>
      <c r="AG8" s="108" t="s">
        <v>17</v>
      </c>
      <c r="AH8" s="32">
        <f>IF(AI8&gt;0,F8+M8+T8+AA8,"")</f>
        <v>64</v>
      </c>
      <c r="AI8" s="80">
        <f>G8+N8+U8+AB8</f>
        <v>60</v>
      </c>
      <c r="AJ8" s="112">
        <f>IF(AI8&gt;0,ROUNDDOWN(AH8/AI8,3),"")</f>
        <v>1.066</v>
      </c>
      <c r="AK8" s="112">
        <f>IF(AI8&gt;0,MAX(H8,O8,V8,AC8),"")</f>
        <v>1.642</v>
      </c>
      <c r="AL8" s="81">
        <f>IF(AI8&gt;0,MAX(I8,P8,W8,AD8),"")</f>
        <v>9</v>
      </c>
    </row>
    <row r="9" spans="1:38" s="6" customFormat="1" ht="15.75" thickBot="1">
      <c r="A9" s="23" t="s">
        <v>3</v>
      </c>
      <c r="B9" s="24" t="s">
        <v>32</v>
      </c>
      <c r="C9" s="5"/>
      <c r="D9" s="88"/>
      <c r="E9" s="88"/>
      <c r="G9" s="9"/>
      <c r="I9" s="7"/>
      <c r="J9" s="56">
        <v>2</v>
      </c>
      <c r="K9" s="118">
        <f>IF(N9&gt;0,M9/25*100,"")</f>
        <v>100</v>
      </c>
      <c r="L9" s="91" t="s">
        <v>17</v>
      </c>
      <c r="M9" s="25">
        <v>25</v>
      </c>
      <c r="N9" s="25">
        <v>42</v>
      </c>
      <c r="O9" s="121">
        <f>IF(N9=0,"",ROUNDDOWN(M9/N9,3))</f>
        <v>0.595</v>
      </c>
      <c r="P9" s="26">
        <v>5</v>
      </c>
      <c r="Q9" s="56">
        <v>0</v>
      </c>
      <c r="R9" s="118">
        <f>IF(U9&gt;0,T9/25*100,"")</f>
        <v>32</v>
      </c>
      <c r="S9" s="91" t="s">
        <v>17</v>
      </c>
      <c r="T9" s="25">
        <v>8</v>
      </c>
      <c r="U9" s="25">
        <v>17</v>
      </c>
      <c r="V9" s="121">
        <f>IF(U9=0,"",ROUNDDOWN(T9/U9,3))</f>
        <v>0.47</v>
      </c>
      <c r="W9" s="60">
        <v>3</v>
      </c>
      <c r="X9" s="56">
        <v>2</v>
      </c>
      <c r="Y9" s="118">
        <f>IF(AB9&gt;0,AA9/25*100,"")</f>
        <v>100</v>
      </c>
      <c r="Z9" s="91" t="s">
        <v>17</v>
      </c>
      <c r="AA9" s="25">
        <v>25</v>
      </c>
      <c r="AB9" s="25">
        <v>42</v>
      </c>
      <c r="AC9" s="121">
        <f>IF(AB9=0,"",ROUNDDOWN(AA9/AB9,3))</f>
        <v>0.595</v>
      </c>
      <c r="AD9" s="26">
        <v>3</v>
      </c>
      <c r="AE9" s="82">
        <f>C9+J9+Q9+X9</f>
        <v>4</v>
      </c>
      <c r="AF9" s="102">
        <f>IF(AI9&gt;0,AVERAGE(D9,K9,R9,Y9),"")</f>
        <v>77.33333333333333</v>
      </c>
      <c r="AG9" s="98" t="s">
        <v>17</v>
      </c>
      <c r="AH9" s="83">
        <f>IF(AI9&gt;0,F9+M9+T9+AA9,"")</f>
        <v>58</v>
      </c>
      <c r="AI9" s="83">
        <f>G9+N9+U9+AB9</f>
        <v>101</v>
      </c>
      <c r="AJ9" s="113">
        <f>IF(AI9&gt;0,ROUNDDOWN(AH9/AI9,3),"")</f>
        <v>0.574</v>
      </c>
      <c r="AK9" s="113">
        <f>IF(AI9&gt;0,MAX(H9,O9,V9,AC9),"")</f>
        <v>0.595</v>
      </c>
      <c r="AL9" s="84">
        <f>IF(AI9&gt;0,MAX(I9,P9,W9,AD9),"")</f>
        <v>5</v>
      </c>
    </row>
    <row r="10" spans="1:38" s="46" customFormat="1" ht="18.75" thickBot="1">
      <c r="A10" s="38"/>
      <c r="B10" s="39"/>
      <c r="C10" s="40"/>
      <c r="D10" s="41"/>
      <c r="E10" s="41"/>
      <c r="F10" s="41"/>
      <c r="G10" s="67"/>
      <c r="H10" s="41"/>
      <c r="I10" s="42"/>
      <c r="J10" s="68" t="s">
        <v>5</v>
      </c>
      <c r="K10" s="119">
        <f>IF((N6+N7+N8)&gt;0,AVERAGE(K6:K9),"")</f>
        <v>58.625</v>
      </c>
      <c r="L10" s="105" t="s">
        <v>17</v>
      </c>
      <c r="M10" s="106">
        <f>SUM(J6:J9)</f>
        <v>4</v>
      </c>
      <c r="N10" s="43"/>
      <c r="O10" s="69" t="s">
        <v>12</v>
      </c>
      <c r="P10" s="70">
        <v>1</v>
      </c>
      <c r="Q10" s="68" t="s">
        <v>5</v>
      </c>
      <c r="R10" s="119">
        <f>IF((U6+U7+U8)&gt;0,AVERAGE(R6:R9),"")</f>
        <v>30.3125</v>
      </c>
      <c r="S10" s="105" t="s">
        <v>17</v>
      </c>
      <c r="T10" s="106">
        <f>SUM(Q6:Q9)</f>
        <v>0</v>
      </c>
      <c r="U10" s="43"/>
      <c r="V10" s="69" t="s">
        <v>12</v>
      </c>
      <c r="W10" s="114">
        <v>0</v>
      </c>
      <c r="X10" s="73" t="s">
        <v>5</v>
      </c>
      <c r="Y10" s="119">
        <f>IF((AB6+AB7+AB8)&gt;0,AVERAGE(Y6:Y9),"")</f>
        <v>48.5625</v>
      </c>
      <c r="Z10" s="105" t="s">
        <v>17</v>
      </c>
      <c r="AA10" s="106">
        <f>SUM(X6:X9)</f>
        <v>2</v>
      </c>
      <c r="AB10" s="43"/>
      <c r="AC10" s="69" t="s">
        <v>12</v>
      </c>
      <c r="AD10" s="74">
        <v>0</v>
      </c>
      <c r="AE10" s="115" t="s">
        <v>5</v>
      </c>
      <c r="AF10" s="116">
        <f>IF((AI6+AI7+AI8)&gt;0,AVERAGE(D10,K10,R10,Y10),"")</f>
        <v>45.833333333333336</v>
      </c>
      <c r="AG10" s="99" t="s">
        <v>17</v>
      </c>
      <c r="AH10" s="77">
        <f>SUM(AE6:AE9)</f>
        <v>6</v>
      </c>
      <c r="AI10" s="44"/>
      <c r="AJ10" s="103"/>
      <c r="AK10" s="45" t="s">
        <v>12</v>
      </c>
      <c r="AL10" s="117">
        <f>I10+P10+W10+AD10</f>
        <v>1</v>
      </c>
    </row>
    <row r="11" spans="1:38" ht="18.75" thickBot="1">
      <c r="A11" s="85" t="s">
        <v>43</v>
      </c>
      <c r="B11" s="16"/>
      <c r="C11" s="28" t="s">
        <v>5</v>
      </c>
      <c r="D11" s="130" t="s">
        <v>17</v>
      </c>
      <c r="E11" s="130"/>
      <c r="F11" s="29" t="s">
        <v>6</v>
      </c>
      <c r="G11" s="29" t="s">
        <v>7</v>
      </c>
      <c r="H11" s="29" t="s">
        <v>8</v>
      </c>
      <c r="I11" s="29" t="s">
        <v>9</v>
      </c>
      <c r="J11" s="28" t="s">
        <v>5</v>
      </c>
      <c r="K11" s="130" t="s">
        <v>17</v>
      </c>
      <c r="L11" s="130"/>
      <c r="M11" s="29" t="s">
        <v>6</v>
      </c>
      <c r="N11" s="29" t="s">
        <v>7</v>
      </c>
      <c r="O11" s="29" t="s">
        <v>8</v>
      </c>
      <c r="P11" s="30" t="s">
        <v>9</v>
      </c>
      <c r="Q11" s="28" t="s">
        <v>5</v>
      </c>
      <c r="R11" s="130" t="s">
        <v>17</v>
      </c>
      <c r="S11" s="130"/>
      <c r="T11" s="29" t="s">
        <v>6</v>
      </c>
      <c r="U11" s="29" t="s">
        <v>7</v>
      </c>
      <c r="V11" s="29" t="s">
        <v>8</v>
      </c>
      <c r="W11" s="30" t="s">
        <v>9</v>
      </c>
      <c r="X11" s="64" t="s">
        <v>5</v>
      </c>
      <c r="Y11" s="131" t="s">
        <v>17</v>
      </c>
      <c r="Z11" s="131"/>
      <c r="AA11" s="65" t="s">
        <v>6</v>
      </c>
      <c r="AB11" s="65" t="s">
        <v>7</v>
      </c>
      <c r="AC11" s="65" t="s">
        <v>8</v>
      </c>
      <c r="AD11" s="66" t="s">
        <v>9</v>
      </c>
      <c r="AE11" s="33" t="s">
        <v>5</v>
      </c>
      <c r="AF11" s="130" t="s">
        <v>17</v>
      </c>
      <c r="AG11" s="130"/>
      <c r="AH11" s="34" t="s">
        <v>6</v>
      </c>
      <c r="AI11" s="34" t="s">
        <v>7</v>
      </c>
      <c r="AJ11" s="34" t="s">
        <v>10</v>
      </c>
      <c r="AK11" s="34" t="s">
        <v>11</v>
      </c>
      <c r="AL11" s="35" t="s">
        <v>9</v>
      </c>
    </row>
    <row r="12" spans="1:38" ht="15">
      <c r="A12" s="11" t="s">
        <v>0</v>
      </c>
      <c r="B12" s="12" t="s">
        <v>44</v>
      </c>
      <c r="C12" s="59">
        <v>2</v>
      </c>
      <c r="D12" s="104">
        <f>IF(G12&gt;0,F12/150*100,"")</f>
        <v>18.666666666666668</v>
      </c>
      <c r="E12" s="93" t="s">
        <v>17</v>
      </c>
      <c r="F12" s="15">
        <v>28</v>
      </c>
      <c r="G12" s="15">
        <v>20</v>
      </c>
      <c r="H12" s="54">
        <f>IF(G12=0,"",ROUNDDOWN(F12/G12,3))</f>
        <v>1.4</v>
      </c>
      <c r="I12" s="27">
        <v>7</v>
      </c>
      <c r="J12" s="5"/>
      <c r="K12" s="6"/>
      <c r="L12" s="6"/>
      <c r="M12" s="6"/>
      <c r="N12" s="6"/>
      <c r="O12" s="9"/>
      <c r="P12" s="7"/>
      <c r="Q12" s="36">
        <v>0</v>
      </c>
      <c r="R12" s="104">
        <f>IF(U12&gt;0,T12/150*100,"")</f>
        <v>13.333333333333334</v>
      </c>
      <c r="S12" s="93" t="s">
        <v>17</v>
      </c>
      <c r="T12" s="15">
        <v>20</v>
      </c>
      <c r="U12" s="15">
        <v>20</v>
      </c>
      <c r="V12" s="120">
        <f>IF(U12=0,"",ROUNDDOWN(T12/U12,3))</f>
        <v>1</v>
      </c>
      <c r="W12" s="27">
        <v>4</v>
      </c>
      <c r="X12" s="36">
        <v>0</v>
      </c>
      <c r="Y12" s="104">
        <f>IF(AB12&gt;0,AA12/150*100,"")</f>
        <v>26</v>
      </c>
      <c r="Z12" s="93" t="s">
        <v>17</v>
      </c>
      <c r="AA12" s="15">
        <v>39</v>
      </c>
      <c r="AB12" s="15">
        <v>20</v>
      </c>
      <c r="AC12" s="120">
        <f>IF(AB12=0,"",ROUNDDOWN(AA12/AB12,3))</f>
        <v>1.95</v>
      </c>
      <c r="AD12" s="27">
        <v>10</v>
      </c>
      <c r="AE12" s="78">
        <f>C12+J12+Q12+X12</f>
        <v>2</v>
      </c>
      <c r="AF12" s="100">
        <f>IF(AI12&gt;0,AVERAGE(D12,K12,R12,Y12),"")</f>
        <v>19.333333333333332</v>
      </c>
      <c r="AG12" s="96" t="s">
        <v>17</v>
      </c>
      <c r="AH12" s="75">
        <f>IF(AI12&gt;0,F12+M12+T12+AA12,"")</f>
        <v>87</v>
      </c>
      <c r="AI12" s="75">
        <f>G12+N12+U12+AB12</f>
        <v>60</v>
      </c>
      <c r="AJ12" s="110">
        <f>IF(AI12&gt;0,ROUNDDOWN(AH12/AI12,3),"")</f>
        <v>1.45</v>
      </c>
      <c r="AK12" s="110">
        <f>IF(AI12&gt;0,MAX(H12,O12,V12,AC12),"")</f>
        <v>1.95</v>
      </c>
      <c r="AL12" s="76">
        <f>IF(AI12&gt;0,MAX(I12,P12,W12,AD12),"")</f>
        <v>10</v>
      </c>
    </row>
    <row r="13" spans="1:38" ht="15">
      <c r="A13" s="11" t="s">
        <v>1</v>
      </c>
      <c r="B13" s="12" t="s">
        <v>33</v>
      </c>
      <c r="C13" s="59">
        <v>0</v>
      </c>
      <c r="D13" s="94">
        <f>IF(G13&gt;0,F13/80*100,"")</f>
        <v>21.25</v>
      </c>
      <c r="E13" s="90" t="s">
        <v>17</v>
      </c>
      <c r="F13" s="3">
        <v>17</v>
      </c>
      <c r="G13" s="3">
        <v>20</v>
      </c>
      <c r="H13" s="54">
        <f>IF(G13=0,"",ROUNDDOWN(F13/G13,3))</f>
        <v>0.85</v>
      </c>
      <c r="I13" s="4">
        <v>8</v>
      </c>
      <c r="J13" s="5"/>
      <c r="K13" s="6"/>
      <c r="L13" s="6"/>
      <c r="M13" s="6"/>
      <c r="N13" s="6"/>
      <c r="O13" s="9"/>
      <c r="P13" s="7"/>
      <c r="Q13" s="36">
        <v>0</v>
      </c>
      <c r="R13" s="94">
        <f>IF(U13&gt;0,T13/80*100,"")</f>
        <v>36.25</v>
      </c>
      <c r="S13" s="90" t="s">
        <v>17</v>
      </c>
      <c r="T13" s="3">
        <v>29</v>
      </c>
      <c r="U13" s="3">
        <v>20</v>
      </c>
      <c r="V13" s="120">
        <f>IF(U13=0,"",ROUNDDOWN(T13/U13,3))</f>
        <v>1.45</v>
      </c>
      <c r="W13" s="4">
        <v>12</v>
      </c>
      <c r="X13" s="36">
        <v>0</v>
      </c>
      <c r="Y13" s="94">
        <f>IF(AB13&gt;0,AA13/80*100,"")</f>
        <v>26.25</v>
      </c>
      <c r="Z13" s="90" t="s">
        <v>17</v>
      </c>
      <c r="AA13" s="3">
        <v>21</v>
      </c>
      <c r="AB13" s="3">
        <v>20</v>
      </c>
      <c r="AC13" s="120">
        <f>IF(AB13=0,"",ROUNDDOWN(AA13/AB13,3))</f>
        <v>1.05</v>
      </c>
      <c r="AD13" s="4">
        <v>7</v>
      </c>
      <c r="AE13" s="79">
        <f>C13+J13+Q13+X13</f>
        <v>0</v>
      </c>
      <c r="AF13" s="101">
        <f>IF(AI13&gt;0,AVERAGE(D13,K13,R13,Y13),"")</f>
        <v>27.916666666666668</v>
      </c>
      <c r="AG13" s="97" t="s">
        <v>17</v>
      </c>
      <c r="AH13" s="80">
        <f>IF(AI13&gt;0,F13+M13+T13+AA13,"")</f>
        <v>67</v>
      </c>
      <c r="AI13" s="80">
        <f>G13+N13+U13+AB13</f>
        <v>60</v>
      </c>
      <c r="AJ13" s="111">
        <f>IF(AI13&gt;0,ROUNDDOWN(AH13/AI13,3),"")</f>
        <v>1.116</v>
      </c>
      <c r="AK13" s="111">
        <f>IF(AI13&gt;0,MAX(H13,O13,V13,AC13),"")</f>
        <v>1.45</v>
      </c>
      <c r="AL13" s="81">
        <f>IF(AI13&gt;0,MAX(I13,P13,W13,AD13),"")</f>
        <v>12</v>
      </c>
    </row>
    <row r="14" spans="1:38" ht="15">
      <c r="A14" s="11" t="s">
        <v>2</v>
      </c>
      <c r="B14" s="12" t="s">
        <v>34</v>
      </c>
      <c r="C14" s="59">
        <v>2</v>
      </c>
      <c r="D14" s="94">
        <f>IF(G14&gt;0,F14/40*100,"")</f>
        <v>100</v>
      </c>
      <c r="E14" s="90" t="s">
        <v>17</v>
      </c>
      <c r="F14" s="3">
        <v>40</v>
      </c>
      <c r="G14" s="3">
        <v>29</v>
      </c>
      <c r="H14" s="54">
        <f>IF(G14=0,"",ROUNDDOWN(F14/G14,3))</f>
        <v>1.379</v>
      </c>
      <c r="I14" s="4">
        <v>5</v>
      </c>
      <c r="J14" s="8"/>
      <c r="K14" s="9"/>
      <c r="L14" s="9"/>
      <c r="M14" s="9"/>
      <c r="N14" s="9"/>
      <c r="O14" s="9"/>
      <c r="P14" s="10"/>
      <c r="Q14" s="36">
        <v>0</v>
      </c>
      <c r="R14" s="94">
        <f>IF(U14&gt;0,T14/40*100,"")</f>
        <v>60</v>
      </c>
      <c r="S14" s="90" t="s">
        <v>17</v>
      </c>
      <c r="T14" s="3">
        <v>24</v>
      </c>
      <c r="U14" s="3">
        <v>30</v>
      </c>
      <c r="V14" s="120">
        <f>IF(U14=0,"",ROUNDDOWN(T14/U14,3))</f>
        <v>0.8</v>
      </c>
      <c r="W14" s="4">
        <v>4</v>
      </c>
      <c r="X14" s="36">
        <v>0</v>
      </c>
      <c r="Y14" s="94">
        <f>IF(AB14&gt;0,AA14/40*100,"")</f>
        <v>55.00000000000001</v>
      </c>
      <c r="Z14" s="90" t="s">
        <v>17</v>
      </c>
      <c r="AA14" s="3">
        <v>22</v>
      </c>
      <c r="AB14" s="3">
        <v>23</v>
      </c>
      <c r="AC14" s="120">
        <f>IF(AB14=0,"",ROUNDDOWN(AA14/AB14,3))</f>
        <v>0.956</v>
      </c>
      <c r="AD14" s="4">
        <v>4</v>
      </c>
      <c r="AE14" s="79">
        <f>C14+J14+Q14+X14</f>
        <v>2</v>
      </c>
      <c r="AF14" s="107">
        <f>IF(AI14&gt;0,AVERAGE(D14,K14,R14,Y14),"")</f>
        <v>71.66666666666667</v>
      </c>
      <c r="AG14" s="108" t="s">
        <v>17</v>
      </c>
      <c r="AH14" s="32">
        <f>IF(AI14&gt;0,F14+M14+T14+AA14,"")</f>
        <v>86</v>
      </c>
      <c r="AI14" s="80">
        <f>G14+N14+U14+AB14</f>
        <v>82</v>
      </c>
      <c r="AJ14" s="112">
        <f>IF(AI14&gt;0,ROUNDDOWN(AH14/AI14,3),"")</f>
        <v>1.048</v>
      </c>
      <c r="AK14" s="112">
        <f>IF(AI14&gt;0,MAX(H14,O14,V14,AC14),"")</f>
        <v>1.379</v>
      </c>
      <c r="AL14" s="81">
        <f>IF(AI14&gt;0,MAX(I14,P14,W14,AD14),"")</f>
        <v>5</v>
      </c>
    </row>
    <row r="15" spans="1:38" ht="15.75" thickBot="1">
      <c r="A15" s="13" t="s">
        <v>3</v>
      </c>
      <c r="B15" s="14" t="s">
        <v>35</v>
      </c>
      <c r="C15" s="56">
        <v>0</v>
      </c>
      <c r="D15" s="118">
        <f>IF(G15&gt;0,F15/25*100,"")</f>
        <v>64</v>
      </c>
      <c r="E15" s="91" t="s">
        <v>17</v>
      </c>
      <c r="F15" s="25">
        <v>16</v>
      </c>
      <c r="G15" s="25">
        <v>42</v>
      </c>
      <c r="H15" s="55">
        <f>IF(G15=0,"",ROUNDDOWN(F15/G15,3))</f>
        <v>0.38</v>
      </c>
      <c r="I15" s="26">
        <v>4</v>
      </c>
      <c r="J15" s="5"/>
      <c r="K15" s="6"/>
      <c r="L15" s="6"/>
      <c r="M15" s="6"/>
      <c r="N15" s="6"/>
      <c r="O15" s="9"/>
      <c r="P15" s="7"/>
      <c r="Q15" s="56">
        <v>0</v>
      </c>
      <c r="R15" s="118">
        <f>IF(U15&gt;0,T15/25*100,"")</f>
        <v>44</v>
      </c>
      <c r="S15" s="91" t="s">
        <v>17</v>
      </c>
      <c r="T15" s="25">
        <v>11</v>
      </c>
      <c r="U15" s="25">
        <v>24</v>
      </c>
      <c r="V15" s="121">
        <f>IF(U15=0,"",ROUNDDOWN(T15/U15,3))</f>
        <v>0.458</v>
      </c>
      <c r="W15" s="26">
        <v>2</v>
      </c>
      <c r="X15" s="56">
        <v>0</v>
      </c>
      <c r="Y15" s="118">
        <f>IF(AB15&gt;0,AA15/25*100,"")</f>
        <v>64</v>
      </c>
      <c r="Z15" s="91" t="s">
        <v>17</v>
      </c>
      <c r="AA15" s="25">
        <v>16</v>
      </c>
      <c r="AB15" s="25">
        <v>50</v>
      </c>
      <c r="AC15" s="121">
        <f>IF(AB15=0,"",ROUNDDOWN(AA15/AB15,3))</f>
        <v>0.32</v>
      </c>
      <c r="AD15" s="26">
        <v>2</v>
      </c>
      <c r="AE15" s="82">
        <f>C15+J15+Q15+X15</f>
        <v>0</v>
      </c>
      <c r="AF15" s="102">
        <f>IF(AI15&gt;0,AVERAGE(D15,K15,R15,Y15),"")</f>
        <v>57.333333333333336</v>
      </c>
      <c r="AG15" s="98" t="s">
        <v>17</v>
      </c>
      <c r="AH15" s="83">
        <f>IF(AI15&gt;0,F15+M15+T15+AA15,"")</f>
        <v>43</v>
      </c>
      <c r="AI15" s="83">
        <f>G15+N15+U15+AB15</f>
        <v>116</v>
      </c>
      <c r="AJ15" s="113">
        <f>IF(AI15&gt;0,ROUNDDOWN(AH15/AI15,3),"")</f>
        <v>0.37</v>
      </c>
      <c r="AK15" s="113">
        <f>IF(AI15&gt;0,MAX(H15,O15,V15,AC15),"")</f>
        <v>0.458</v>
      </c>
      <c r="AL15" s="84">
        <f>IF(AI15&gt;0,MAX(I15,P15,W15,AD15),"")</f>
        <v>4</v>
      </c>
    </row>
    <row r="16" spans="1:38" s="46" customFormat="1" ht="18.75" thickBot="1">
      <c r="A16" s="38"/>
      <c r="B16" s="39"/>
      <c r="C16" s="68" t="s">
        <v>5</v>
      </c>
      <c r="D16" s="119">
        <f>IF((G12+G13+G14)&gt;0,AVERAGE(D12:D15),"")</f>
        <v>50.97916666666667</v>
      </c>
      <c r="E16" s="105" t="s">
        <v>17</v>
      </c>
      <c r="F16" s="106">
        <f>SUM(C12:C15)</f>
        <v>4</v>
      </c>
      <c r="G16" s="43"/>
      <c r="H16" s="69" t="s">
        <v>12</v>
      </c>
      <c r="I16" s="70">
        <v>1</v>
      </c>
      <c r="J16" s="72"/>
      <c r="K16" s="92"/>
      <c r="L16" s="92"/>
      <c r="M16" s="47"/>
      <c r="N16" s="47"/>
      <c r="O16" s="48"/>
      <c r="P16" s="49"/>
      <c r="Q16" s="68" t="s">
        <v>5</v>
      </c>
      <c r="R16" s="119">
        <f>IF((U12+U13+U14)&gt;0,AVERAGE(R12:R15),"")</f>
        <v>38.395833333333336</v>
      </c>
      <c r="S16" s="105" t="s">
        <v>17</v>
      </c>
      <c r="T16" s="106">
        <f>SUM(Q12:Q15)</f>
        <v>0</v>
      </c>
      <c r="U16" s="43"/>
      <c r="V16" s="69" t="s">
        <v>12</v>
      </c>
      <c r="W16" s="70">
        <v>0</v>
      </c>
      <c r="X16" s="68" t="s">
        <v>5</v>
      </c>
      <c r="Y16" s="119">
        <f>IF((AB12+AB13+AB14)&gt;0,AVERAGE(Y12:Y15),"")</f>
        <v>42.8125</v>
      </c>
      <c r="Z16" s="105" t="s">
        <v>17</v>
      </c>
      <c r="AA16" s="106">
        <f>SUM(X12:X15)</f>
        <v>0</v>
      </c>
      <c r="AB16" s="43"/>
      <c r="AC16" s="69" t="s">
        <v>12</v>
      </c>
      <c r="AD16" s="70">
        <v>0</v>
      </c>
      <c r="AE16" s="115" t="s">
        <v>5</v>
      </c>
      <c r="AF16" s="116">
        <f>IF((AI12+AI13+AI14)&gt;0,AVERAGE(D16,K16,R16,Y16),"")</f>
        <v>44.0625</v>
      </c>
      <c r="AG16" s="99" t="s">
        <v>17</v>
      </c>
      <c r="AH16" s="77">
        <f>SUM(AE12:AE15)</f>
        <v>4</v>
      </c>
      <c r="AI16" s="44"/>
      <c r="AJ16" s="103"/>
      <c r="AK16" s="45" t="s">
        <v>12</v>
      </c>
      <c r="AL16" s="117">
        <f>I16+P16+W16+AD16</f>
        <v>1</v>
      </c>
    </row>
    <row r="17" spans="1:38" ht="18.75" thickBot="1">
      <c r="A17" s="85" t="s">
        <v>23</v>
      </c>
      <c r="B17" s="2"/>
      <c r="C17" s="28" t="s">
        <v>5</v>
      </c>
      <c r="D17" s="130" t="s">
        <v>17</v>
      </c>
      <c r="E17" s="130"/>
      <c r="F17" s="29" t="s">
        <v>6</v>
      </c>
      <c r="G17" s="29" t="s">
        <v>7</v>
      </c>
      <c r="H17" s="29" t="s">
        <v>8</v>
      </c>
      <c r="I17" s="30" t="s">
        <v>9</v>
      </c>
      <c r="J17" s="28" t="s">
        <v>5</v>
      </c>
      <c r="K17" s="130" t="s">
        <v>17</v>
      </c>
      <c r="L17" s="130"/>
      <c r="M17" s="29" t="s">
        <v>6</v>
      </c>
      <c r="N17" s="29" t="s">
        <v>7</v>
      </c>
      <c r="O17" s="29" t="s">
        <v>8</v>
      </c>
      <c r="P17" s="29" t="s">
        <v>9</v>
      </c>
      <c r="Q17" s="28" t="s">
        <v>5</v>
      </c>
      <c r="R17" s="29"/>
      <c r="S17" s="29"/>
      <c r="T17" s="29" t="s">
        <v>6</v>
      </c>
      <c r="U17" s="29" t="s">
        <v>7</v>
      </c>
      <c r="V17" s="29" t="s">
        <v>8</v>
      </c>
      <c r="W17" s="30" t="s">
        <v>9</v>
      </c>
      <c r="X17" s="28" t="s">
        <v>5</v>
      </c>
      <c r="Y17" s="130" t="s">
        <v>17</v>
      </c>
      <c r="Z17" s="130"/>
      <c r="AA17" s="29" t="s">
        <v>6</v>
      </c>
      <c r="AB17" s="29" t="s">
        <v>7</v>
      </c>
      <c r="AC17" s="29" t="s">
        <v>8</v>
      </c>
      <c r="AD17" s="30" t="s">
        <v>9</v>
      </c>
      <c r="AE17" s="33" t="s">
        <v>5</v>
      </c>
      <c r="AF17" s="130" t="s">
        <v>17</v>
      </c>
      <c r="AG17" s="130"/>
      <c r="AH17" s="34" t="s">
        <v>6</v>
      </c>
      <c r="AI17" s="34" t="s">
        <v>7</v>
      </c>
      <c r="AJ17" s="34" t="s">
        <v>10</v>
      </c>
      <c r="AK17" s="34" t="s">
        <v>11</v>
      </c>
      <c r="AL17" s="35" t="s">
        <v>9</v>
      </c>
    </row>
    <row r="18" spans="1:38" ht="15">
      <c r="A18" s="11" t="s">
        <v>0</v>
      </c>
      <c r="B18" s="12" t="s">
        <v>36</v>
      </c>
      <c r="C18" s="36">
        <v>2</v>
      </c>
      <c r="D18" s="104">
        <f>IF(G18&gt;0,F18/150*100,"")</f>
        <v>79.33333333333333</v>
      </c>
      <c r="E18" s="93" t="s">
        <v>17</v>
      </c>
      <c r="F18" s="15">
        <v>119</v>
      </c>
      <c r="G18" s="15">
        <v>20</v>
      </c>
      <c r="H18" s="54">
        <f>IF(G18=0,"",ROUNDDOWN(F18/G18,3))</f>
        <v>5.95</v>
      </c>
      <c r="I18" s="27">
        <v>28</v>
      </c>
      <c r="J18" s="36">
        <v>2</v>
      </c>
      <c r="K18" s="104">
        <f>IF(N18&gt;0,M18/150*100,"")</f>
        <v>57.99999999999999</v>
      </c>
      <c r="L18" s="93" t="s">
        <v>17</v>
      </c>
      <c r="M18" s="15">
        <v>87</v>
      </c>
      <c r="N18" s="15">
        <v>20</v>
      </c>
      <c r="O18" s="120">
        <f>IF(N18=0,"",ROUNDDOWN(M18/N18,3))</f>
        <v>4.35</v>
      </c>
      <c r="P18" s="27">
        <v>15</v>
      </c>
      <c r="Q18" s="5"/>
      <c r="R18" s="6"/>
      <c r="S18" s="6"/>
      <c r="T18" s="6"/>
      <c r="U18" s="9"/>
      <c r="V18" s="6"/>
      <c r="W18" s="7"/>
      <c r="X18" s="36">
        <v>2</v>
      </c>
      <c r="Y18" s="104">
        <f>IF(AB18&gt;0,AA18/150*100,"")</f>
        <v>46</v>
      </c>
      <c r="Z18" s="93" t="s">
        <v>17</v>
      </c>
      <c r="AA18" s="15">
        <v>69</v>
      </c>
      <c r="AB18" s="15">
        <v>20</v>
      </c>
      <c r="AC18" s="54">
        <f>IF(AB18=0,"",ROUNDDOWN(AA18/AB18,3))</f>
        <v>3.45</v>
      </c>
      <c r="AD18" s="27">
        <v>13</v>
      </c>
      <c r="AE18" s="78">
        <f>C18+J18+Q18+X18</f>
        <v>6</v>
      </c>
      <c r="AF18" s="100">
        <f>IF(AI18&gt;0,AVERAGE(D18,K18,R18,Y18),"")</f>
        <v>61.11111111111111</v>
      </c>
      <c r="AG18" s="96" t="s">
        <v>17</v>
      </c>
      <c r="AH18" s="75">
        <f>IF(AI18&gt;0,F18+M18+T18+AA18,"")</f>
        <v>275</v>
      </c>
      <c r="AI18" s="75">
        <f>G18+N18+U18+AB18</f>
        <v>60</v>
      </c>
      <c r="AJ18" s="110">
        <f>IF(AI18&gt;0,ROUNDDOWN(AH18/AI18,3),"")</f>
        <v>4.583</v>
      </c>
      <c r="AK18" s="110">
        <f>IF(AI18&gt;0,MAX(H18,O18,V18,AC18),"")</f>
        <v>5.95</v>
      </c>
      <c r="AL18" s="76">
        <f>IF(AI18&gt;0,MAX(I18,P18,W18,AD18),"")</f>
        <v>28</v>
      </c>
    </row>
    <row r="19" spans="1:38" ht="15">
      <c r="A19" s="11" t="s">
        <v>1</v>
      </c>
      <c r="B19" s="12" t="s">
        <v>37</v>
      </c>
      <c r="C19" s="36">
        <v>2</v>
      </c>
      <c r="D19" s="94">
        <f>IF(G19&gt;0,F19/80*100,"")</f>
        <v>100</v>
      </c>
      <c r="E19" s="90" t="s">
        <v>17</v>
      </c>
      <c r="F19" s="3">
        <v>80</v>
      </c>
      <c r="G19" s="3">
        <v>20</v>
      </c>
      <c r="H19" s="54">
        <f>IF(G19=0,"",ROUNDDOWN(F19/G19,3))</f>
        <v>4</v>
      </c>
      <c r="I19" s="4">
        <v>27</v>
      </c>
      <c r="J19" s="36">
        <v>2</v>
      </c>
      <c r="K19" s="94">
        <f>IF(N19&gt;0,M19/80*100,"")</f>
        <v>93.75</v>
      </c>
      <c r="L19" s="90" t="s">
        <v>17</v>
      </c>
      <c r="M19" s="3">
        <v>75</v>
      </c>
      <c r="N19" s="3">
        <v>20</v>
      </c>
      <c r="O19" s="120">
        <f>IF(N19=0,"",ROUNDDOWN(M19/N19,3))</f>
        <v>3.75</v>
      </c>
      <c r="P19" s="4">
        <v>19</v>
      </c>
      <c r="Q19" s="5"/>
      <c r="R19" s="6"/>
      <c r="S19" s="6"/>
      <c r="T19" s="6"/>
      <c r="U19" s="9"/>
      <c r="V19" s="6"/>
      <c r="W19" s="7"/>
      <c r="X19" s="36">
        <v>0</v>
      </c>
      <c r="Y19" s="94">
        <f>IF(AB19&gt;0,AA19/80*100,"")</f>
        <v>50</v>
      </c>
      <c r="Z19" s="90" t="s">
        <v>17</v>
      </c>
      <c r="AA19" s="3">
        <v>40</v>
      </c>
      <c r="AB19" s="3">
        <v>20</v>
      </c>
      <c r="AC19" s="54">
        <f>IF(AB19=0,"",ROUNDDOWN(AA19/AB19,3))</f>
        <v>2</v>
      </c>
      <c r="AD19" s="4">
        <v>19</v>
      </c>
      <c r="AE19" s="79">
        <f>C19+J19+Q19+X19</f>
        <v>4</v>
      </c>
      <c r="AF19" s="101">
        <f>IF(AI19&gt;0,AVERAGE(D19,K19,R19,Y19),"")</f>
        <v>81.25</v>
      </c>
      <c r="AG19" s="97" t="s">
        <v>17</v>
      </c>
      <c r="AH19" s="80">
        <f>IF(AI19&gt;0,F19+M19+T19+AA19,"")</f>
        <v>195</v>
      </c>
      <c r="AI19" s="80">
        <f>G19+N19+U19+AB19</f>
        <v>60</v>
      </c>
      <c r="AJ19" s="111">
        <f>IF(AI19&gt;0,ROUNDDOWN(AH19/AI19,3),"")</f>
        <v>3.25</v>
      </c>
      <c r="AK19" s="111">
        <f>IF(AI19&gt;0,MAX(H19,O19,V19,AC19),"")</f>
        <v>4</v>
      </c>
      <c r="AL19" s="81">
        <f>IF(AI19&gt;0,MAX(I19,P19,W19,AD19),"")</f>
        <v>27</v>
      </c>
    </row>
    <row r="20" spans="1:38" ht="15">
      <c r="A20" s="11" t="s">
        <v>2</v>
      </c>
      <c r="B20" s="12" t="s">
        <v>27</v>
      </c>
      <c r="C20" s="36">
        <v>2</v>
      </c>
      <c r="D20" s="94">
        <f>IF(G20&gt;0,F20/40*100,"")</f>
        <v>100</v>
      </c>
      <c r="E20" s="90" t="s">
        <v>17</v>
      </c>
      <c r="F20" s="3">
        <v>40</v>
      </c>
      <c r="G20" s="3">
        <v>17</v>
      </c>
      <c r="H20" s="54">
        <f>IF(G20=0,"",ROUNDDOWN(F20/G20,3))</f>
        <v>2.352</v>
      </c>
      <c r="I20" s="4">
        <v>9</v>
      </c>
      <c r="J20" s="36"/>
      <c r="K20" s="94">
        <f>IF(N20&gt;0,M20/40*100,"")</f>
      </c>
      <c r="L20" s="90" t="s">
        <v>17</v>
      </c>
      <c r="M20" s="3"/>
      <c r="N20" s="3"/>
      <c r="O20" s="120">
        <f>IF(N20=0,"",ROUNDDOWN(M20/N20,3))</f>
      </c>
      <c r="P20" s="4"/>
      <c r="Q20" s="8"/>
      <c r="R20" s="9"/>
      <c r="S20" s="9"/>
      <c r="T20" s="9"/>
      <c r="U20" s="9"/>
      <c r="V20" s="9"/>
      <c r="W20" s="10"/>
      <c r="X20" s="36">
        <v>2</v>
      </c>
      <c r="Y20" s="94">
        <f>IF(AB20&gt;0,AA20/40*100,"")</f>
        <v>100</v>
      </c>
      <c r="Z20" s="90" t="s">
        <v>17</v>
      </c>
      <c r="AA20" s="3">
        <v>40</v>
      </c>
      <c r="AB20" s="3">
        <v>18</v>
      </c>
      <c r="AC20" s="54">
        <f>IF(AB20=0,"",ROUNDDOWN(AA20/AB20,3))</f>
        <v>2.222</v>
      </c>
      <c r="AD20" s="4">
        <v>8</v>
      </c>
      <c r="AE20" s="79">
        <f>C20+J20+Q20+X20</f>
        <v>4</v>
      </c>
      <c r="AF20" s="107">
        <f>IF(AI20&gt;0,AVERAGE(D20,K20,R20,Y20),"")</f>
        <v>100</v>
      </c>
      <c r="AG20" s="108" t="s">
        <v>17</v>
      </c>
      <c r="AH20" s="32">
        <f>IF(AI20&gt;0,F20+M20+T20+AA20,"")</f>
        <v>80</v>
      </c>
      <c r="AI20" s="80">
        <f>G20+N20+U20+AB20</f>
        <v>35</v>
      </c>
      <c r="AJ20" s="112">
        <f>IF(AI20&gt;0,ROUNDDOWN(AH20/AI20,3),"")</f>
        <v>2.285</v>
      </c>
      <c r="AK20" s="112">
        <f>IF(AI20&gt;0,MAX(H20,O20,V20,AC20),"")</f>
        <v>2.352</v>
      </c>
      <c r="AL20" s="81">
        <f>IF(AI20&gt;0,MAX(I20,P20,W20,AD20),"")</f>
        <v>9</v>
      </c>
    </row>
    <row r="21" spans="1:38" ht="15">
      <c r="A21" s="123" t="s">
        <v>2</v>
      </c>
      <c r="B21" s="124" t="s">
        <v>41</v>
      </c>
      <c r="C21" s="125"/>
      <c r="D21" s="118"/>
      <c r="E21" s="126"/>
      <c r="F21" s="127"/>
      <c r="G21" s="127"/>
      <c r="H21" s="128"/>
      <c r="I21" s="129"/>
      <c r="J21" s="125">
        <v>2</v>
      </c>
      <c r="K21" s="94">
        <f>IF(N21&gt;0,M21/40*100,"")</f>
        <v>100</v>
      </c>
      <c r="L21" s="90" t="s">
        <v>17</v>
      </c>
      <c r="M21" s="3">
        <v>40</v>
      </c>
      <c r="N21" s="3">
        <v>30</v>
      </c>
      <c r="O21" s="120">
        <f>IF(N21=0,"",ROUNDDOWN(M21/N21,3))</f>
        <v>1.333</v>
      </c>
      <c r="P21" s="4">
        <v>5</v>
      </c>
      <c r="Q21" s="8"/>
      <c r="R21" s="9"/>
      <c r="S21" s="9"/>
      <c r="T21" s="9"/>
      <c r="U21" s="9"/>
      <c r="V21" s="9"/>
      <c r="W21" s="10"/>
      <c r="X21" s="125"/>
      <c r="Y21" s="118"/>
      <c r="Z21" s="126"/>
      <c r="AA21" s="127"/>
      <c r="AB21" s="127"/>
      <c r="AC21" s="128"/>
      <c r="AD21" s="129"/>
      <c r="AE21" s="79">
        <f>C21+J21+Q21+X21</f>
        <v>2</v>
      </c>
      <c r="AF21" s="107">
        <f>IF(AI21&gt;0,AVERAGE(D21,K21,R21,Y21),"")</f>
        <v>100</v>
      </c>
      <c r="AG21" s="108" t="s">
        <v>17</v>
      </c>
      <c r="AH21" s="32">
        <f>IF(AI21&gt;0,F21+M21+T21+AA21,"")</f>
        <v>40</v>
      </c>
      <c r="AI21" s="80">
        <f>G21+N21+U21+AB21</f>
        <v>30</v>
      </c>
      <c r="AJ21" s="112">
        <f>IF(AI21&gt;0,ROUNDDOWN(AH21/AI21,3),"")</f>
        <v>1.333</v>
      </c>
      <c r="AK21" s="112">
        <f>IF(AI21&gt;0,MAX(H21,O21,V21,AC21),"")</f>
        <v>1.333</v>
      </c>
      <c r="AL21" s="81">
        <f>IF(AI21&gt;0,MAX(I21,P21,W21,AD21),"")</f>
        <v>5</v>
      </c>
    </row>
    <row r="22" spans="1:38" ht="15.75" thickBot="1">
      <c r="A22" s="13" t="s">
        <v>3</v>
      </c>
      <c r="B22" s="14" t="s">
        <v>38</v>
      </c>
      <c r="C22" s="56">
        <v>2</v>
      </c>
      <c r="D22" s="118">
        <f>IF(G22&gt;0,F22/25*100,"")</f>
        <v>100</v>
      </c>
      <c r="E22" s="91" t="s">
        <v>17</v>
      </c>
      <c r="F22" s="25">
        <v>25</v>
      </c>
      <c r="G22" s="25">
        <v>17</v>
      </c>
      <c r="H22" s="55">
        <f>IF(G22=0,"",ROUNDDOWN(F22/G22,3))</f>
        <v>1.47</v>
      </c>
      <c r="I22" s="26">
        <v>5</v>
      </c>
      <c r="J22" s="56">
        <v>2</v>
      </c>
      <c r="K22" s="118">
        <f>IF(N22&gt;0,M22/25*100,"")</f>
        <v>100</v>
      </c>
      <c r="L22" s="91" t="s">
        <v>17</v>
      </c>
      <c r="M22" s="25">
        <v>25</v>
      </c>
      <c r="N22" s="25">
        <v>24</v>
      </c>
      <c r="O22" s="121">
        <f>IF(N22=0,"",ROUNDDOWN(M22/N22,3))</f>
        <v>1.041</v>
      </c>
      <c r="P22" s="26">
        <v>3</v>
      </c>
      <c r="Q22" s="5"/>
      <c r="R22" s="6"/>
      <c r="S22" s="6"/>
      <c r="T22" s="6"/>
      <c r="U22" s="9"/>
      <c r="V22" s="6"/>
      <c r="W22" s="7"/>
      <c r="X22" s="56">
        <v>2</v>
      </c>
      <c r="Y22" s="118">
        <f>IF(AB22&gt;0,AA22/25*100,"")</f>
        <v>100</v>
      </c>
      <c r="Z22" s="91" t="s">
        <v>17</v>
      </c>
      <c r="AA22" s="25">
        <v>25</v>
      </c>
      <c r="AB22" s="25">
        <v>23</v>
      </c>
      <c r="AC22" s="55">
        <f>IF(AB22=0,"",ROUNDDOWN(AA22/AB22,3))</f>
        <v>1.086</v>
      </c>
      <c r="AD22" s="26">
        <v>4</v>
      </c>
      <c r="AE22" s="82">
        <f>C22+J22+Q22+X22</f>
        <v>6</v>
      </c>
      <c r="AF22" s="102">
        <f>IF(AI22&gt;0,AVERAGE(D22,K22,R22,Y22),"")</f>
        <v>100</v>
      </c>
      <c r="AG22" s="98" t="s">
        <v>17</v>
      </c>
      <c r="AH22" s="83">
        <f>IF(AI22&gt;0,F22+M22+T22+AA22,"")</f>
        <v>75</v>
      </c>
      <c r="AI22" s="83">
        <f>G22+N22+U22+AB22</f>
        <v>64</v>
      </c>
      <c r="AJ22" s="113">
        <f>IF(AI22&gt;0,ROUNDDOWN(AH22/AI22,3),"")</f>
        <v>1.171</v>
      </c>
      <c r="AK22" s="113">
        <f>IF(AI22&gt;0,MAX(H22,O22,V22,AC22),"")</f>
        <v>1.47</v>
      </c>
      <c r="AL22" s="84">
        <f>IF(AI22&gt;0,MAX(I22,P22,W22,AD22),"")</f>
        <v>5</v>
      </c>
    </row>
    <row r="23" spans="1:38" s="46" customFormat="1" ht="18.75" thickBot="1">
      <c r="A23" s="51"/>
      <c r="B23" s="50"/>
      <c r="C23" s="68" t="s">
        <v>5</v>
      </c>
      <c r="D23" s="119">
        <f>IF((G18+G19+G20)&gt;0,AVERAGE(D18:D22),"")</f>
        <v>94.83333333333333</v>
      </c>
      <c r="E23" s="105" t="s">
        <v>17</v>
      </c>
      <c r="F23" s="106">
        <f>SUM(C18:C22)</f>
        <v>8</v>
      </c>
      <c r="G23" s="43"/>
      <c r="H23" s="69" t="s">
        <v>12</v>
      </c>
      <c r="I23" s="70">
        <v>2</v>
      </c>
      <c r="J23" s="68" t="s">
        <v>5</v>
      </c>
      <c r="K23" s="119">
        <f>IF((N18+N19+N20)&gt;0,AVERAGE(K18:K22),"")</f>
        <v>87.9375</v>
      </c>
      <c r="L23" s="105" t="s">
        <v>17</v>
      </c>
      <c r="M23" s="106">
        <f>SUM(J18:J22)</f>
        <v>8</v>
      </c>
      <c r="N23" s="43"/>
      <c r="O23" s="69" t="s">
        <v>12</v>
      </c>
      <c r="P23" s="70">
        <v>2</v>
      </c>
      <c r="Q23" s="71"/>
      <c r="R23" s="95"/>
      <c r="S23" s="95"/>
      <c r="T23" s="41"/>
      <c r="U23" s="67"/>
      <c r="V23" s="41"/>
      <c r="W23" s="42"/>
      <c r="X23" s="68" t="s">
        <v>5</v>
      </c>
      <c r="Y23" s="119">
        <f>IF((AB18+AB19+AB20)&gt;0,AVERAGE(Y18:Y22),"")</f>
        <v>74</v>
      </c>
      <c r="Z23" s="105" t="s">
        <v>17</v>
      </c>
      <c r="AA23" s="106">
        <f>SUM(X18:X22)</f>
        <v>6</v>
      </c>
      <c r="AB23" s="43"/>
      <c r="AC23" s="69" t="s">
        <v>12</v>
      </c>
      <c r="AD23" s="70">
        <v>2</v>
      </c>
      <c r="AE23" s="115" t="s">
        <v>5</v>
      </c>
      <c r="AF23" s="116">
        <f>IF((AI18+AI19+AI20)&gt;0,AVERAGE(D23,K23,R23,Y23),"")</f>
        <v>85.59027777777777</v>
      </c>
      <c r="AG23" s="99" t="s">
        <v>17</v>
      </c>
      <c r="AH23" s="77">
        <f>SUM(AE18:AE22)</f>
        <v>22</v>
      </c>
      <c r="AI23" s="44"/>
      <c r="AJ23" s="103"/>
      <c r="AK23" s="45" t="s">
        <v>12</v>
      </c>
      <c r="AL23" s="117">
        <f>I23+P23+W23+AD23</f>
        <v>6</v>
      </c>
    </row>
    <row r="24" spans="1:38" ht="18.75" thickBot="1">
      <c r="A24" s="85" t="s">
        <v>16</v>
      </c>
      <c r="B24" s="2"/>
      <c r="C24" s="28" t="s">
        <v>5</v>
      </c>
      <c r="D24" s="29"/>
      <c r="E24" s="29"/>
      <c r="F24" s="29" t="s">
        <v>6</v>
      </c>
      <c r="G24" s="29" t="s">
        <v>7</v>
      </c>
      <c r="H24" s="29" t="s">
        <v>8</v>
      </c>
      <c r="I24" s="30" t="s">
        <v>9</v>
      </c>
      <c r="J24" s="28" t="s">
        <v>5</v>
      </c>
      <c r="K24" s="29"/>
      <c r="L24" s="29"/>
      <c r="M24" s="29" t="s">
        <v>6</v>
      </c>
      <c r="N24" s="29" t="s">
        <v>7</v>
      </c>
      <c r="O24" s="29" t="s">
        <v>8</v>
      </c>
      <c r="P24" s="30" t="s">
        <v>9</v>
      </c>
      <c r="Q24" s="28" t="s">
        <v>5</v>
      </c>
      <c r="R24" s="29"/>
      <c r="S24" s="29"/>
      <c r="T24" s="29" t="s">
        <v>6</v>
      </c>
      <c r="U24" s="29" t="s">
        <v>7</v>
      </c>
      <c r="V24" s="29" t="s">
        <v>8</v>
      </c>
      <c r="W24" s="30" t="s">
        <v>9</v>
      </c>
      <c r="X24" s="28" t="s">
        <v>5</v>
      </c>
      <c r="Y24" s="29"/>
      <c r="Z24" s="29"/>
      <c r="AA24" s="29" t="s">
        <v>6</v>
      </c>
      <c r="AB24" s="29" t="s">
        <v>7</v>
      </c>
      <c r="AC24" s="29" t="s">
        <v>8</v>
      </c>
      <c r="AD24" s="30" t="s">
        <v>9</v>
      </c>
      <c r="AE24" s="33" t="s">
        <v>5</v>
      </c>
      <c r="AF24" s="34"/>
      <c r="AG24" s="34"/>
      <c r="AH24" s="34" t="s">
        <v>6</v>
      </c>
      <c r="AI24" s="34" t="s">
        <v>7</v>
      </c>
      <c r="AJ24" s="34" t="s">
        <v>10</v>
      </c>
      <c r="AK24" s="34" t="s">
        <v>11</v>
      </c>
      <c r="AL24" s="35" t="s">
        <v>9</v>
      </c>
    </row>
    <row r="25" spans="1:38" ht="15">
      <c r="A25" s="11" t="s">
        <v>0</v>
      </c>
      <c r="B25" s="12" t="s">
        <v>39</v>
      </c>
      <c r="C25" s="36">
        <v>2</v>
      </c>
      <c r="D25" s="104">
        <f>IF(G25&gt;0,F25/150*100,"")</f>
        <v>68</v>
      </c>
      <c r="E25" s="93" t="s">
        <v>17</v>
      </c>
      <c r="F25" s="15">
        <v>102</v>
      </c>
      <c r="G25" s="15">
        <v>20</v>
      </c>
      <c r="H25" s="54">
        <f>IF(G25=0,"",ROUNDDOWN(F25/G25,3))</f>
        <v>5.1</v>
      </c>
      <c r="I25" s="27">
        <v>30</v>
      </c>
      <c r="J25" s="36">
        <v>2</v>
      </c>
      <c r="K25" s="104">
        <f>IF(N25&gt;0,M25/150*100,"")</f>
        <v>56.00000000000001</v>
      </c>
      <c r="L25" s="93" t="s">
        <v>17</v>
      </c>
      <c r="M25" s="15">
        <v>84</v>
      </c>
      <c r="N25" s="15">
        <v>20</v>
      </c>
      <c r="O25" s="120">
        <f>IF(N25=0,"",ROUNDDOWN(M25/N25,3))</f>
        <v>4.2</v>
      </c>
      <c r="P25" s="27">
        <v>18</v>
      </c>
      <c r="Q25" s="36">
        <v>0</v>
      </c>
      <c r="R25" s="104">
        <f>IF(U25&gt;0,T25/150*100,"")</f>
        <v>25.333333333333336</v>
      </c>
      <c r="S25" s="93" t="s">
        <v>17</v>
      </c>
      <c r="T25" s="15">
        <v>38</v>
      </c>
      <c r="U25" s="15">
        <v>20</v>
      </c>
      <c r="V25" s="54">
        <f>IF(U25=0,"",ROUNDDOWN(T25/U25,3))</f>
        <v>1.9</v>
      </c>
      <c r="W25" s="27">
        <v>8</v>
      </c>
      <c r="X25" s="5"/>
      <c r="Y25" s="6"/>
      <c r="Z25" s="6"/>
      <c r="AA25" s="6"/>
      <c r="AB25" s="9"/>
      <c r="AC25" s="6"/>
      <c r="AD25" s="7"/>
      <c r="AE25" s="78">
        <f>C25+J25+Q25+X25</f>
        <v>4</v>
      </c>
      <c r="AF25" s="100">
        <f>IF(AI25&gt;0,AVERAGE(D25,K25,R25,Y25),"")</f>
        <v>49.77777777777778</v>
      </c>
      <c r="AG25" s="96" t="s">
        <v>17</v>
      </c>
      <c r="AH25" s="75">
        <f>IF(AI25&gt;0,F25+M25+T25+AA25,"")</f>
        <v>224</v>
      </c>
      <c r="AI25" s="75">
        <f>G25+N25+U25+AB25</f>
        <v>60</v>
      </c>
      <c r="AJ25" s="110">
        <f>IF(AI25&gt;0,ROUNDDOWN(AH25/AI25,3),"")</f>
        <v>3.733</v>
      </c>
      <c r="AK25" s="110">
        <f>IF(AI25&gt;0,MAX(H25,O25,V25,AC25),"")</f>
        <v>5.1</v>
      </c>
      <c r="AL25" s="76">
        <f>IF(AI25&gt;0,MAX(I25,P25,W25,AD25),"")</f>
        <v>30</v>
      </c>
    </row>
    <row r="26" spans="1:38" ht="15">
      <c r="A26" s="11" t="s">
        <v>1</v>
      </c>
      <c r="B26" s="12" t="s">
        <v>28</v>
      </c>
      <c r="C26" s="36">
        <v>2</v>
      </c>
      <c r="D26" s="94">
        <f>IF(G26&gt;0,F26/80*100,"")</f>
        <v>36.25</v>
      </c>
      <c r="E26" s="90" t="s">
        <v>17</v>
      </c>
      <c r="F26" s="3">
        <v>29</v>
      </c>
      <c r="G26" s="3">
        <v>20</v>
      </c>
      <c r="H26" s="54">
        <f>IF(G26=0,"",ROUNDDOWN(F26/G26,3))</f>
        <v>1.45</v>
      </c>
      <c r="I26" s="4">
        <v>7</v>
      </c>
      <c r="J26" s="36">
        <v>2</v>
      </c>
      <c r="K26" s="94">
        <f>IF(N26&gt;0,M26/80*100,"")</f>
        <v>55.00000000000001</v>
      </c>
      <c r="L26" s="90" t="s">
        <v>17</v>
      </c>
      <c r="M26" s="3">
        <v>44</v>
      </c>
      <c r="N26" s="3">
        <v>20</v>
      </c>
      <c r="O26" s="120">
        <f>IF(N26=0,"",ROUNDDOWN(M26/N26,3))</f>
        <v>2.2</v>
      </c>
      <c r="P26" s="4">
        <v>9</v>
      </c>
      <c r="Q26" s="36">
        <v>2</v>
      </c>
      <c r="R26" s="94">
        <f>IF(U26&gt;0,T26/80*100,"")</f>
        <v>53.75</v>
      </c>
      <c r="S26" s="90" t="s">
        <v>17</v>
      </c>
      <c r="T26" s="3">
        <v>43</v>
      </c>
      <c r="U26" s="3">
        <v>20</v>
      </c>
      <c r="V26" s="54">
        <f>IF(U26=0,"",ROUNDDOWN(T26/U26,3))</f>
        <v>2.15</v>
      </c>
      <c r="W26" s="4">
        <v>9</v>
      </c>
      <c r="X26" s="5"/>
      <c r="Y26" s="6"/>
      <c r="Z26" s="6"/>
      <c r="AA26" s="6"/>
      <c r="AB26" s="9"/>
      <c r="AC26" s="6"/>
      <c r="AD26" s="7"/>
      <c r="AE26" s="79">
        <f>C26+J26+Q26+X26</f>
        <v>6</v>
      </c>
      <c r="AF26" s="101">
        <f>IF(AI26&gt;0,AVERAGE(D26,K26,R26,Y26),"")</f>
        <v>48.333333333333336</v>
      </c>
      <c r="AG26" s="97" t="s">
        <v>17</v>
      </c>
      <c r="AH26" s="80">
        <f>IF(AI26&gt;0,F26+M26+T26+AA26,"")</f>
        <v>116</v>
      </c>
      <c r="AI26" s="80">
        <f>G26+N26+U26+AB26</f>
        <v>60</v>
      </c>
      <c r="AJ26" s="111">
        <f>IF(AI26&gt;0,ROUNDDOWN(AH26/AI26,3),"")</f>
        <v>1.933</v>
      </c>
      <c r="AK26" s="111">
        <f>IF(AI26&gt;0,MAX(H26,O26,V26,AC26),"")</f>
        <v>2.2</v>
      </c>
      <c r="AL26" s="81">
        <f>IF(AI26&gt;0,MAX(I26,P26,W26,AD26),"")</f>
        <v>9</v>
      </c>
    </row>
    <row r="27" spans="1:38" ht="15">
      <c r="A27" s="11" t="s">
        <v>2</v>
      </c>
      <c r="B27" s="12" t="s">
        <v>40</v>
      </c>
      <c r="C27" s="36">
        <v>2</v>
      </c>
      <c r="D27" s="94">
        <f>IF(G27&gt;0,F27/40*100,"")</f>
        <v>100</v>
      </c>
      <c r="E27" s="90" t="s">
        <v>17</v>
      </c>
      <c r="F27" s="3">
        <v>40</v>
      </c>
      <c r="G27" s="3">
        <v>14</v>
      </c>
      <c r="H27" s="54">
        <f>IF(G27=0,"",ROUNDDOWN(F27/G27,3))</f>
        <v>2.857</v>
      </c>
      <c r="I27" s="4">
        <v>8</v>
      </c>
      <c r="J27" s="36">
        <v>2</v>
      </c>
      <c r="K27" s="94">
        <f>IF(N27&gt;0,M27/40*100,"")</f>
        <v>100</v>
      </c>
      <c r="L27" s="90" t="s">
        <v>17</v>
      </c>
      <c r="M27" s="3">
        <v>40</v>
      </c>
      <c r="N27" s="3">
        <v>23</v>
      </c>
      <c r="O27" s="120">
        <f>IF(N27=0,"",ROUNDDOWN(M27/N27,3))</f>
        <v>1.739</v>
      </c>
      <c r="P27" s="4">
        <v>6</v>
      </c>
      <c r="Q27" s="36">
        <v>0</v>
      </c>
      <c r="R27" s="94">
        <f>IF(U27&gt;0,T27/40*100,"")</f>
        <v>77.5</v>
      </c>
      <c r="S27" s="90" t="s">
        <v>17</v>
      </c>
      <c r="T27" s="3">
        <v>31</v>
      </c>
      <c r="U27" s="3">
        <v>18</v>
      </c>
      <c r="V27" s="54">
        <f>IF(U27=0,"",ROUNDDOWN(T27/U27,3))</f>
        <v>1.722</v>
      </c>
      <c r="W27" s="4">
        <v>8</v>
      </c>
      <c r="X27" s="8"/>
      <c r="Y27" s="9"/>
      <c r="Z27" s="9"/>
      <c r="AA27" s="9"/>
      <c r="AB27" s="9"/>
      <c r="AC27" s="9"/>
      <c r="AD27" s="10"/>
      <c r="AE27" s="79">
        <f>C27+J27+Q27+X27</f>
        <v>4</v>
      </c>
      <c r="AF27" s="107">
        <f>IF(AI27&gt;0,AVERAGE(D27,K27,R27,Y27),"")</f>
        <v>92.5</v>
      </c>
      <c r="AG27" s="108" t="s">
        <v>17</v>
      </c>
      <c r="AH27" s="32">
        <f>IF(AI27&gt;0,F27+M27+T27+AA27,"")</f>
        <v>111</v>
      </c>
      <c r="AI27" s="80">
        <f>G27+N27+U27+AB27</f>
        <v>55</v>
      </c>
      <c r="AJ27" s="112">
        <f>IF(AI27&gt;0,ROUNDDOWN(AH27/AI27,3),"")</f>
        <v>2.018</v>
      </c>
      <c r="AK27" s="112">
        <f>IF(AI27&gt;0,MAX(H27,O27,V27,AC27),"")</f>
        <v>2.857</v>
      </c>
      <c r="AL27" s="81">
        <f>IF(AI27&gt;0,MAX(I27,P27,W27,AD27),"")</f>
        <v>8</v>
      </c>
    </row>
    <row r="28" spans="1:38" ht="15.75" thickBot="1">
      <c r="A28" s="13" t="s">
        <v>3</v>
      </c>
      <c r="B28" s="14" t="s">
        <v>42</v>
      </c>
      <c r="C28" s="56">
        <v>0</v>
      </c>
      <c r="D28" s="118">
        <f>IF(G28&gt;0,F28/25*100,"")</f>
        <v>68</v>
      </c>
      <c r="E28" s="91" t="s">
        <v>17</v>
      </c>
      <c r="F28" s="25">
        <v>17</v>
      </c>
      <c r="G28" s="25">
        <v>42</v>
      </c>
      <c r="H28" s="55">
        <f>IF(G28=0,"",ROUNDDOWN(F28/G28,3))</f>
        <v>0.404</v>
      </c>
      <c r="I28" s="26">
        <v>5</v>
      </c>
      <c r="J28" s="56">
        <v>2</v>
      </c>
      <c r="K28" s="118">
        <f>IF(N28&gt;0,M28/25*100,"")</f>
        <v>76</v>
      </c>
      <c r="L28" s="91" t="s">
        <v>17</v>
      </c>
      <c r="M28" s="25">
        <v>19</v>
      </c>
      <c r="N28" s="25">
        <v>50</v>
      </c>
      <c r="O28" s="121">
        <f>IF(N28=0,"",ROUNDDOWN(M28/N28,3))</f>
        <v>0.38</v>
      </c>
      <c r="P28" s="26">
        <v>5</v>
      </c>
      <c r="Q28" s="56">
        <v>0</v>
      </c>
      <c r="R28" s="118">
        <f>IF(U28&gt;0,T28/25*100,"")</f>
        <v>68</v>
      </c>
      <c r="S28" s="91" t="s">
        <v>17</v>
      </c>
      <c r="T28" s="25">
        <v>17</v>
      </c>
      <c r="U28" s="25">
        <v>23</v>
      </c>
      <c r="V28" s="55">
        <f>IF(U28=0,"",ROUNDDOWN(T28/U28,3))</f>
        <v>0.739</v>
      </c>
      <c r="W28" s="26">
        <v>6</v>
      </c>
      <c r="X28" s="5"/>
      <c r="Y28" s="6"/>
      <c r="Z28" s="6"/>
      <c r="AA28" s="6"/>
      <c r="AB28" s="9"/>
      <c r="AC28" s="6"/>
      <c r="AD28" s="7"/>
      <c r="AE28" s="82">
        <f>C28+J28+Q28+X28</f>
        <v>2</v>
      </c>
      <c r="AF28" s="102">
        <f>IF(AI28&gt;0,AVERAGE(D28,K28,R28,Y28),"")</f>
        <v>70.66666666666667</v>
      </c>
      <c r="AG28" s="98" t="s">
        <v>17</v>
      </c>
      <c r="AH28" s="83">
        <f>IF(AI28&gt;0,F28+M28+T28+AA28,"")</f>
        <v>53</v>
      </c>
      <c r="AI28" s="83">
        <f>G28+N28+U28+AB28</f>
        <v>115</v>
      </c>
      <c r="AJ28" s="113">
        <f>IF(AI28&gt;0,ROUNDDOWN(AH28/AI28,3),"")</f>
        <v>0.46</v>
      </c>
      <c r="AK28" s="113">
        <f>IF(AI28&gt;0,MAX(H28,O28,V28,AC28),"")</f>
        <v>0.739</v>
      </c>
      <c r="AL28" s="84">
        <f>IF(AI28&gt;0,MAX(I28,P28,W28,AD28),"")</f>
        <v>6</v>
      </c>
    </row>
    <row r="29" spans="1:38" s="46" customFormat="1" ht="18.75" thickBot="1">
      <c r="A29" s="52"/>
      <c r="B29" s="53"/>
      <c r="C29" s="68" t="s">
        <v>5</v>
      </c>
      <c r="D29" s="119">
        <f>IF((G25+G26+G27)&gt;0,AVERAGE(D25:D28),"")</f>
        <v>68.0625</v>
      </c>
      <c r="E29" s="105" t="s">
        <v>17</v>
      </c>
      <c r="F29" s="106">
        <f>SUM(C25:C28)</f>
        <v>6</v>
      </c>
      <c r="G29" s="43"/>
      <c r="H29" s="69" t="s">
        <v>12</v>
      </c>
      <c r="I29" s="70">
        <v>2</v>
      </c>
      <c r="J29" s="68" t="s">
        <v>5</v>
      </c>
      <c r="K29" s="119">
        <f>IF((N25+N26+N27)&gt;0,AVERAGE(K25:K28),"")</f>
        <v>71.75</v>
      </c>
      <c r="L29" s="105" t="s">
        <v>17</v>
      </c>
      <c r="M29" s="106">
        <f>SUM(J25:J28)</f>
        <v>8</v>
      </c>
      <c r="N29" s="43"/>
      <c r="O29" s="69" t="s">
        <v>12</v>
      </c>
      <c r="P29" s="70">
        <v>2</v>
      </c>
      <c r="Q29" s="68" t="s">
        <v>5</v>
      </c>
      <c r="R29" s="119">
        <f>IF((U25+U26+U27)&gt;0,AVERAGE(R25:R28),"")</f>
        <v>56.145833333333336</v>
      </c>
      <c r="S29" s="105" t="s">
        <v>17</v>
      </c>
      <c r="T29" s="106">
        <f>SUM(Q25:Q28)</f>
        <v>2</v>
      </c>
      <c r="U29" s="43"/>
      <c r="V29" s="69" t="s">
        <v>12</v>
      </c>
      <c r="W29" s="70">
        <v>0</v>
      </c>
      <c r="X29" s="71"/>
      <c r="Y29" s="95"/>
      <c r="Z29" s="95"/>
      <c r="AA29" s="41"/>
      <c r="AB29" s="67"/>
      <c r="AC29" s="41"/>
      <c r="AD29" s="42"/>
      <c r="AE29" s="115" t="s">
        <v>5</v>
      </c>
      <c r="AF29" s="116">
        <f>IF((AI25+AI26+AI27)&gt;0,AVERAGE(D29,K29,R29,Y29),"")</f>
        <v>65.31944444444444</v>
      </c>
      <c r="AG29" s="99" t="s">
        <v>17</v>
      </c>
      <c r="AH29" s="77">
        <f>SUM(AE25:AE28)</f>
        <v>16</v>
      </c>
      <c r="AI29" s="44"/>
      <c r="AJ29" s="103"/>
      <c r="AK29" s="45" t="s">
        <v>12</v>
      </c>
      <c r="AL29" s="117">
        <f>I29+P29+W29+AD29</f>
        <v>4</v>
      </c>
    </row>
    <row r="31" spans="1:2" ht="15">
      <c r="A31" s="20" t="s">
        <v>0</v>
      </c>
      <c r="B31" s="37" t="s">
        <v>18</v>
      </c>
    </row>
    <row r="32" spans="1:2" ht="15">
      <c r="A32" s="21" t="s">
        <v>1</v>
      </c>
      <c r="B32" s="37" t="s">
        <v>19</v>
      </c>
    </row>
    <row r="33" spans="1:36" ht="15">
      <c r="A33" s="21" t="s">
        <v>2</v>
      </c>
      <c r="B33" s="37" t="s">
        <v>20</v>
      </c>
      <c r="AJ33" t="s">
        <v>14</v>
      </c>
    </row>
    <row r="34" spans="1:2" ht="15">
      <c r="A34" s="21" t="s">
        <v>3</v>
      </c>
      <c r="B34" s="37" t="s">
        <v>21</v>
      </c>
    </row>
  </sheetData>
  <sheetProtection/>
  <mergeCells count="21">
    <mergeCell ref="Y5:Z5"/>
    <mergeCell ref="K5:L5"/>
    <mergeCell ref="D11:E11"/>
    <mergeCell ref="AF17:AG17"/>
    <mergeCell ref="AF5:AG5"/>
    <mergeCell ref="AF11:AG11"/>
    <mergeCell ref="D17:E17"/>
    <mergeCell ref="K17:L17"/>
    <mergeCell ref="Y17:Z17"/>
    <mergeCell ref="R5:S5"/>
    <mergeCell ref="R11:S11"/>
    <mergeCell ref="D5:E5"/>
    <mergeCell ref="Y11:Z11"/>
    <mergeCell ref="X4:AD4"/>
    <mergeCell ref="K11:L11"/>
    <mergeCell ref="AE4:AL4"/>
    <mergeCell ref="A1:AL1"/>
    <mergeCell ref="A2:AL2"/>
    <mergeCell ref="C4:I4"/>
    <mergeCell ref="J4:P4"/>
    <mergeCell ref="Q4:W4"/>
  </mergeCells>
  <conditionalFormatting sqref="AI6">
    <cfRule type="cellIs" priority="200" dxfId="96" operator="equal">
      <formula>0</formula>
    </cfRule>
  </conditionalFormatting>
  <conditionalFormatting sqref="AI7">
    <cfRule type="cellIs" priority="199" dxfId="96" operator="equal">
      <formula>0</formula>
    </cfRule>
  </conditionalFormatting>
  <conditionalFormatting sqref="AI8">
    <cfRule type="cellIs" priority="198" dxfId="96" operator="equal">
      <formula>0</formula>
    </cfRule>
  </conditionalFormatting>
  <conditionalFormatting sqref="AI9">
    <cfRule type="cellIs" priority="197" dxfId="96" operator="equal">
      <formula>0</formula>
    </cfRule>
  </conditionalFormatting>
  <conditionalFormatting sqref="AI12">
    <cfRule type="cellIs" priority="196" dxfId="96" operator="equal">
      <formula>0</formula>
    </cfRule>
  </conditionalFormatting>
  <conditionalFormatting sqref="AI13">
    <cfRule type="cellIs" priority="195" dxfId="96" operator="equal">
      <formula>0</formula>
    </cfRule>
  </conditionalFormatting>
  <conditionalFormatting sqref="AI14">
    <cfRule type="cellIs" priority="194" dxfId="96" operator="equal">
      <formula>0</formula>
    </cfRule>
  </conditionalFormatting>
  <conditionalFormatting sqref="AI15">
    <cfRule type="cellIs" priority="193" dxfId="96" operator="equal">
      <formula>0</formula>
    </cfRule>
  </conditionalFormatting>
  <conditionalFormatting sqref="AI18">
    <cfRule type="cellIs" priority="192" dxfId="96" operator="equal">
      <formula>0</formula>
    </cfRule>
  </conditionalFormatting>
  <conditionalFormatting sqref="AI19">
    <cfRule type="cellIs" priority="191" dxfId="96" operator="equal">
      <formula>0</formula>
    </cfRule>
  </conditionalFormatting>
  <conditionalFormatting sqref="AI20:AI21">
    <cfRule type="cellIs" priority="190" dxfId="96" operator="equal">
      <formula>0</formula>
    </cfRule>
  </conditionalFormatting>
  <conditionalFormatting sqref="AI22">
    <cfRule type="cellIs" priority="189" dxfId="96" operator="equal">
      <formula>0</formula>
    </cfRule>
  </conditionalFormatting>
  <conditionalFormatting sqref="AI25">
    <cfRule type="cellIs" priority="188" dxfId="96" operator="equal">
      <formula>0</formula>
    </cfRule>
  </conditionalFormatting>
  <conditionalFormatting sqref="AI26">
    <cfRule type="cellIs" priority="187" dxfId="96" operator="equal">
      <formula>0</formula>
    </cfRule>
  </conditionalFormatting>
  <conditionalFormatting sqref="AI27">
    <cfRule type="cellIs" priority="186" dxfId="96" operator="equal">
      <formula>0</formula>
    </cfRule>
  </conditionalFormatting>
  <conditionalFormatting sqref="AI28">
    <cfRule type="cellIs" priority="185" dxfId="96" operator="equal">
      <formula>0</formula>
    </cfRule>
  </conditionalFormatting>
  <conditionalFormatting sqref="J6">
    <cfRule type="cellIs" priority="183" dxfId="1" operator="equal">
      <formula>0</formula>
    </cfRule>
    <cfRule type="cellIs" priority="184" dxfId="0" operator="equal">
      <formula>2</formula>
    </cfRule>
  </conditionalFormatting>
  <conditionalFormatting sqref="J7">
    <cfRule type="cellIs" priority="181" dxfId="1" operator="equal">
      <formula>0</formula>
    </cfRule>
    <cfRule type="cellIs" priority="182" dxfId="0" operator="equal">
      <formula>2</formula>
    </cfRule>
  </conditionalFormatting>
  <conditionalFormatting sqref="J8">
    <cfRule type="cellIs" priority="179" dxfId="1" operator="equal">
      <formula>0</formula>
    </cfRule>
    <cfRule type="cellIs" priority="180" dxfId="0" operator="equal">
      <formula>2</formula>
    </cfRule>
  </conditionalFormatting>
  <conditionalFormatting sqref="J9">
    <cfRule type="cellIs" priority="177" dxfId="1" operator="equal">
      <formula>0</formula>
    </cfRule>
    <cfRule type="cellIs" priority="178" dxfId="0" operator="equal">
      <formula>2</formula>
    </cfRule>
  </conditionalFormatting>
  <conditionalFormatting sqref="C12">
    <cfRule type="cellIs" priority="175" dxfId="1" operator="equal">
      <formula>0</formula>
    </cfRule>
    <cfRule type="cellIs" priority="176" dxfId="0" operator="equal">
      <formula>2</formula>
    </cfRule>
  </conditionalFormatting>
  <conditionalFormatting sqref="C13">
    <cfRule type="cellIs" priority="173" dxfId="1" operator="equal">
      <formula>0</formula>
    </cfRule>
    <cfRule type="cellIs" priority="174" dxfId="0" operator="equal">
      <formula>2</formula>
    </cfRule>
  </conditionalFormatting>
  <conditionalFormatting sqref="C14">
    <cfRule type="cellIs" priority="171" dxfId="1" operator="equal">
      <formula>0</formula>
    </cfRule>
    <cfRule type="cellIs" priority="172" dxfId="0" operator="equal">
      <formula>2</formula>
    </cfRule>
  </conditionalFormatting>
  <conditionalFormatting sqref="C15">
    <cfRule type="cellIs" priority="169" dxfId="1" operator="equal">
      <formula>0</formula>
    </cfRule>
    <cfRule type="cellIs" priority="170" dxfId="0" operator="equal">
      <formula>2</formula>
    </cfRule>
  </conditionalFormatting>
  <conditionalFormatting sqref="Q6">
    <cfRule type="cellIs" priority="167" dxfId="1" operator="equal">
      <formula>0</formula>
    </cfRule>
    <cfRule type="cellIs" priority="168" dxfId="0" operator="equal">
      <formula>2</formula>
    </cfRule>
  </conditionalFormatting>
  <conditionalFormatting sqref="Q7">
    <cfRule type="cellIs" priority="165" dxfId="1" operator="equal">
      <formula>0</formula>
    </cfRule>
    <cfRule type="cellIs" priority="166" dxfId="0" operator="equal">
      <formula>2</formula>
    </cfRule>
  </conditionalFormatting>
  <conditionalFormatting sqref="Q8">
    <cfRule type="cellIs" priority="163" dxfId="1" operator="equal">
      <formula>0</formula>
    </cfRule>
    <cfRule type="cellIs" priority="164" dxfId="0" operator="equal">
      <formula>2</formula>
    </cfRule>
  </conditionalFormatting>
  <conditionalFormatting sqref="Q9">
    <cfRule type="cellIs" priority="161" dxfId="1" operator="equal">
      <formula>0</formula>
    </cfRule>
    <cfRule type="cellIs" priority="162" dxfId="0" operator="equal">
      <formula>2</formula>
    </cfRule>
  </conditionalFormatting>
  <conditionalFormatting sqref="X6">
    <cfRule type="cellIs" priority="79" dxfId="1" operator="equal">
      <formula>0</formula>
    </cfRule>
    <cfRule type="cellIs" priority="80" dxfId="0" operator="equal">
      <formula>2</formula>
    </cfRule>
  </conditionalFormatting>
  <conditionalFormatting sqref="X7">
    <cfRule type="cellIs" priority="77" dxfId="1" operator="equal">
      <formula>0</formula>
    </cfRule>
    <cfRule type="cellIs" priority="78" dxfId="0" operator="equal">
      <formula>2</formula>
    </cfRule>
  </conditionalFormatting>
  <conditionalFormatting sqref="X8">
    <cfRule type="cellIs" priority="75" dxfId="1" operator="equal">
      <formula>0</formula>
    </cfRule>
    <cfRule type="cellIs" priority="76" dxfId="0" operator="equal">
      <formula>2</formula>
    </cfRule>
  </conditionalFormatting>
  <conditionalFormatting sqref="X9">
    <cfRule type="cellIs" priority="73" dxfId="1" operator="equal">
      <formula>0</formula>
    </cfRule>
    <cfRule type="cellIs" priority="74" dxfId="0" operator="equal">
      <formula>2</formula>
    </cfRule>
  </conditionalFormatting>
  <conditionalFormatting sqref="Q12">
    <cfRule type="cellIs" priority="71" dxfId="1" operator="equal">
      <formula>0</formula>
    </cfRule>
    <cfRule type="cellIs" priority="72" dxfId="0" operator="equal">
      <formula>2</formula>
    </cfRule>
  </conditionalFormatting>
  <conditionalFormatting sqref="Q13">
    <cfRule type="cellIs" priority="69" dxfId="1" operator="equal">
      <formula>0</formula>
    </cfRule>
    <cfRule type="cellIs" priority="70" dxfId="0" operator="equal">
      <formula>2</formula>
    </cfRule>
  </conditionalFormatting>
  <conditionalFormatting sqref="Q14">
    <cfRule type="cellIs" priority="67" dxfId="1" operator="equal">
      <formula>0</formula>
    </cfRule>
    <cfRule type="cellIs" priority="68" dxfId="0" operator="equal">
      <formula>2</formula>
    </cfRule>
  </conditionalFormatting>
  <conditionalFormatting sqref="Q15">
    <cfRule type="cellIs" priority="65" dxfId="1" operator="equal">
      <formula>0</formula>
    </cfRule>
    <cfRule type="cellIs" priority="66" dxfId="0" operator="equal">
      <formula>2</formula>
    </cfRule>
  </conditionalFormatting>
  <conditionalFormatting sqref="X12">
    <cfRule type="cellIs" priority="63" dxfId="1" operator="equal">
      <formula>0</formula>
    </cfRule>
    <cfRule type="cellIs" priority="64" dxfId="0" operator="equal">
      <formula>2</formula>
    </cfRule>
  </conditionalFormatting>
  <conditionalFormatting sqref="X13">
    <cfRule type="cellIs" priority="61" dxfId="1" operator="equal">
      <formula>0</formula>
    </cfRule>
    <cfRule type="cellIs" priority="62" dxfId="0" operator="equal">
      <formula>2</formula>
    </cfRule>
  </conditionalFormatting>
  <conditionalFormatting sqref="X14">
    <cfRule type="cellIs" priority="59" dxfId="1" operator="equal">
      <formula>0</formula>
    </cfRule>
    <cfRule type="cellIs" priority="60" dxfId="0" operator="equal">
      <formula>2</formula>
    </cfRule>
  </conditionalFormatting>
  <conditionalFormatting sqref="X15">
    <cfRule type="cellIs" priority="57" dxfId="1" operator="equal">
      <formula>0</formula>
    </cfRule>
    <cfRule type="cellIs" priority="58" dxfId="0" operator="equal">
      <formula>2</formula>
    </cfRule>
  </conditionalFormatting>
  <conditionalFormatting sqref="X18">
    <cfRule type="cellIs" priority="55" dxfId="1" operator="equal">
      <formula>0</formula>
    </cfRule>
    <cfRule type="cellIs" priority="56" dxfId="0" operator="equal">
      <formula>2</formula>
    </cfRule>
  </conditionalFormatting>
  <conditionalFormatting sqref="X19">
    <cfRule type="cellIs" priority="53" dxfId="1" operator="equal">
      <formula>0</formula>
    </cfRule>
    <cfRule type="cellIs" priority="54" dxfId="0" operator="equal">
      <formula>2</formula>
    </cfRule>
  </conditionalFormatting>
  <conditionalFormatting sqref="X20:X21">
    <cfRule type="cellIs" priority="51" dxfId="1" operator="equal">
      <formula>0</formula>
    </cfRule>
    <cfRule type="cellIs" priority="52" dxfId="0" operator="equal">
      <formula>2</formula>
    </cfRule>
  </conditionalFormatting>
  <conditionalFormatting sqref="X22">
    <cfRule type="cellIs" priority="49" dxfId="1" operator="equal">
      <formula>0</formula>
    </cfRule>
    <cfRule type="cellIs" priority="50" dxfId="0" operator="equal">
      <formula>2</formula>
    </cfRule>
  </conditionalFormatting>
  <conditionalFormatting sqref="J18">
    <cfRule type="cellIs" priority="47" dxfId="1" operator="equal">
      <formula>0</formula>
    </cfRule>
    <cfRule type="cellIs" priority="48" dxfId="0" operator="equal">
      <formula>2</formula>
    </cfRule>
  </conditionalFormatting>
  <conditionalFormatting sqref="J19">
    <cfRule type="cellIs" priority="45" dxfId="1" operator="equal">
      <formula>0</formula>
    </cfRule>
    <cfRule type="cellIs" priority="46" dxfId="0" operator="equal">
      <formula>2</formula>
    </cfRule>
  </conditionalFormatting>
  <conditionalFormatting sqref="J20:J21">
    <cfRule type="cellIs" priority="43" dxfId="1" operator="equal">
      <formula>0</formula>
    </cfRule>
    <cfRule type="cellIs" priority="44" dxfId="0" operator="equal">
      <formula>2</formula>
    </cfRule>
  </conditionalFormatting>
  <conditionalFormatting sqref="J22">
    <cfRule type="cellIs" priority="41" dxfId="1" operator="equal">
      <formula>0</formula>
    </cfRule>
    <cfRule type="cellIs" priority="42" dxfId="0" operator="equal">
      <formula>2</formula>
    </cfRule>
  </conditionalFormatting>
  <conditionalFormatting sqref="C18">
    <cfRule type="cellIs" priority="39" dxfId="1" operator="equal">
      <formula>0</formula>
    </cfRule>
    <cfRule type="cellIs" priority="40" dxfId="0" operator="equal">
      <formula>2</formula>
    </cfRule>
  </conditionalFormatting>
  <conditionalFormatting sqref="C19">
    <cfRule type="cellIs" priority="37" dxfId="1" operator="equal">
      <formula>0</formula>
    </cfRule>
    <cfRule type="cellIs" priority="38" dxfId="0" operator="equal">
      <formula>2</formula>
    </cfRule>
  </conditionalFormatting>
  <conditionalFormatting sqref="C20:C21">
    <cfRule type="cellIs" priority="35" dxfId="1" operator="equal">
      <formula>0</formula>
    </cfRule>
    <cfRule type="cellIs" priority="36" dxfId="0" operator="equal">
      <formula>2</formula>
    </cfRule>
  </conditionalFormatting>
  <conditionalFormatting sqref="C22">
    <cfRule type="cellIs" priority="33" dxfId="1" operator="equal">
      <formula>0</formula>
    </cfRule>
    <cfRule type="cellIs" priority="34" dxfId="0" operator="equal">
      <formula>2</formula>
    </cfRule>
  </conditionalFormatting>
  <conditionalFormatting sqref="C25">
    <cfRule type="cellIs" priority="31" dxfId="1" operator="equal">
      <formula>0</formula>
    </cfRule>
    <cfRule type="cellIs" priority="32" dxfId="0" operator="equal">
      <formula>2</formula>
    </cfRule>
  </conditionalFormatting>
  <conditionalFormatting sqref="C26">
    <cfRule type="cellIs" priority="29" dxfId="1" operator="equal">
      <formula>0</formula>
    </cfRule>
    <cfRule type="cellIs" priority="30" dxfId="0" operator="equal">
      <formula>2</formula>
    </cfRule>
  </conditionalFormatting>
  <conditionalFormatting sqref="C27">
    <cfRule type="cellIs" priority="27" dxfId="1" operator="equal">
      <formula>0</formula>
    </cfRule>
    <cfRule type="cellIs" priority="28" dxfId="0" operator="equal">
      <formula>2</formula>
    </cfRule>
  </conditionalFormatting>
  <conditionalFormatting sqref="C28">
    <cfRule type="cellIs" priority="25" dxfId="1" operator="equal">
      <formula>0</formula>
    </cfRule>
    <cfRule type="cellIs" priority="26" dxfId="0" operator="equal">
      <formula>2</formula>
    </cfRule>
  </conditionalFormatting>
  <conditionalFormatting sqref="J25">
    <cfRule type="cellIs" priority="23" dxfId="1" operator="equal">
      <formula>0</formula>
    </cfRule>
    <cfRule type="cellIs" priority="24" dxfId="0" operator="equal">
      <formula>2</formula>
    </cfRule>
  </conditionalFormatting>
  <conditionalFormatting sqref="J26">
    <cfRule type="cellIs" priority="21" dxfId="1" operator="equal">
      <formula>0</formula>
    </cfRule>
    <cfRule type="cellIs" priority="22" dxfId="0" operator="equal">
      <formula>2</formula>
    </cfRule>
  </conditionalFormatting>
  <conditionalFormatting sqref="J27">
    <cfRule type="cellIs" priority="19" dxfId="1" operator="equal">
      <formula>0</formula>
    </cfRule>
    <cfRule type="cellIs" priority="20" dxfId="0" operator="equal">
      <formula>2</formula>
    </cfRule>
  </conditionalFormatting>
  <conditionalFormatting sqref="J28">
    <cfRule type="cellIs" priority="17" dxfId="1" operator="equal">
      <formula>0</formula>
    </cfRule>
    <cfRule type="cellIs" priority="18" dxfId="0" operator="equal">
      <formula>2</formula>
    </cfRule>
  </conditionalFormatting>
  <conditionalFormatting sqref="Q25">
    <cfRule type="cellIs" priority="15" dxfId="1" operator="equal">
      <formula>0</formula>
    </cfRule>
    <cfRule type="cellIs" priority="16" dxfId="0" operator="equal">
      <formula>2</formula>
    </cfRule>
  </conditionalFormatting>
  <conditionalFormatting sqref="Q26">
    <cfRule type="cellIs" priority="13" dxfId="1" operator="equal">
      <formula>0</formula>
    </cfRule>
    <cfRule type="cellIs" priority="14" dxfId="0" operator="equal">
      <formula>2</formula>
    </cfRule>
  </conditionalFormatting>
  <conditionalFormatting sqref="Q27">
    <cfRule type="cellIs" priority="11" dxfId="1" operator="equal">
      <formula>0</formula>
    </cfRule>
    <cfRule type="cellIs" priority="12" dxfId="0" operator="equal">
      <formula>2</formula>
    </cfRule>
  </conditionalFormatting>
  <conditionalFormatting sqref="Q28">
    <cfRule type="cellIs" priority="9" dxfId="1" operator="equal">
      <formula>0</formula>
    </cfRule>
    <cfRule type="cellIs" priority="10" dxfId="0" operator="equal">
      <formula>2</formula>
    </cfRule>
  </conditionalFormatting>
  <printOptions/>
  <pageMargins left="0.30000000000000004" right="0.19" top="0.39000000000000007" bottom="0.39000000000000007" header="0.51" footer="0.51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WBA</dc:creator>
  <cp:keywords/>
  <dc:description/>
  <cp:lastModifiedBy>Tom</cp:lastModifiedBy>
  <cp:lastPrinted>2012-06-17T15:51:32Z</cp:lastPrinted>
  <dcterms:created xsi:type="dcterms:W3CDTF">2009-06-20T12:06:42Z</dcterms:created>
  <dcterms:modified xsi:type="dcterms:W3CDTF">2012-06-17T15:54:58Z</dcterms:modified>
  <cp:category/>
  <cp:version/>
  <cp:contentType/>
  <cp:contentStatus/>
</cp:coreProperties>
</file>